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壁部" sheetId="1" r:id="rId1"/>
    <sheet name="天井" sheetId="2" r:id="rId2"/>
    <sheet name="建築材料の透湿抵抗値" sheetId="3" r:id="rId3"/>
  </sheets>
  <definedNames>
    <definedName name="_xlnm.Print_Area" localSheetId="2">'建築材料の透湿抵抗値'!$A$1:$J$93</definedName>
    <definedName name="_xlnm.Print_Area" localSheetId="1">'天井'!$A$1:$AI$58</definedName>
    <definedName name="_xlnm.Print_Area" localSheetId="0">'壁部'!$A$1:$AI$58</definedName>
    <definedName name="_xlnm.Print_Titles" localSheetId="2">'建築材料の透湿抵抗値'!$1:$3</definedName>
    <definedName name="リスト1厚み">#REF!</definedName>
    <definedName name="リスト1名称">#REF!</definedName>
    <definedName name="リスト2厚み">#REF!</definedName>
    <definedName name="リスト2名称">#REF!</definedName>
    <definedName name="リスト3">#REF!</definedName>
    <definedName name="リスト4">#REF!</definedName>
  </definedNames>
  <calcPr fullCalcOnLoad="1"/>
</workbook>
</file>

<file path=xl/sharedStrings.xml><?xml version="1.0" encoding="utf-8"?>
<sst xmlns="http://schemas.openxmlformats.org/spreadsheetml/2006/main" count="373" uniqueCount="216">
  <si>
    <t>透湿抵抗比</t>
  </si>
  <si>
    <t>５以上</t>
  </si>
  <si>
    <t>３以上</t>
  </si>
  <si>
    <t>２以上</t>
  </si>
  <si>
    <t>①</t>
  </si>
  <si>
    <t>②</t>
  </si>
  <si>
    <t>４地域</t>
  </si>
  <si>
    <t>５～７地域</t>
  </si>
  <si>
    <t>１～３地域</t>
  </si>
  <si>
    <t>判定</t>
  </si>
  <si>
    <t>厚み</t>
  </si>
  <si>
    <t>６以上</t>
  </si>
  <si>
    <t>４以上</t>
  </si>
  <si>
    <t>移流補正係数(Cr)</t>
  </si>
  <si>
    <t>-</t>
  </si>
  <si>
    <t>-</t>
  </si>
  <si>
    <r>
      <t xml:space="preserve">透湿抵抗
</t>
    </r>
  </si>
  <si>
    <r>
      <t xml:space="preserve">透湿比抵抗
</t>
    </r>
  </si>
  <si>
    <t>構成材料等</t>
  </si>
  <si>
    <t>④</t>
  </si>
  <si>
    <t>③</t>
  </si>
  <si>
    <t>-</t>
  </si>
  <si>
    <t>18μ</t>
  </si>
  <si>
    <t>-</t>
  </si>
  <si>
    <t>せっこうボード</t>
  </si>
  <si>
    <t>透湿防水シート</t>
  </si>
  <si>
    <t>透湿比抵抗</t>
  </si>
  <si>
    <t>備考</t>
  </si>
  <si>
    <t>mm</t>
  </si>
  <si>
    <t>土壁</t>
  </si>
  <si>
    <t>ケイ酸カルシウム板</t>
  </si>
  <si>
    <t>表面処理なし</t>
  </si>
  <si>
    <t>合板</t>
  </si>
  <si>
    <t>軟質繊維板</t>
  </si>
  <si>
    <t>しっくい</t>
  </si>
  <si>
    <t>窯業系サイディング</t>
  </si>
  <si>
    <t>塗装なし</t>
  </si>
  <si>
    <t>20kg/巻</t>
  </si>
  <si>
    <t>22kg/巻</t>
  </si>
  <si>
    <t>難燃木毛セメント板</t>
  </si>
  <si>
    <t>断熱木毛セメント板</t>
  </si>
  <si>
    <t>せっこう系天井材</t>
  </si>
  <si>
    <t>化粧せっこう</t>
  </si>
  <si>
    <t>●建築材料の透湿抵抗値</t>
  </si>
  <si>
    <t>建築材料名</t>
  </si>
  <si>
    <t>厚み</t>
  </si>
  <si>
    <t>m・s・Pa/ng</t>
  </si>
  <si>
    <t>m・h・mmHg/g</t>
  </si>
  <si>
    <t>コンクリート</t>
  </si>
  <si>
    <t>ＡＬＣ</t>
  </si>
  <si>
    <t>ＯＳＢ</t>
  </si>
  <si>
    <t>ＭＤＦ</t>
  </si>
  <si>
    <t>アスファルトフェルト　20kg</t>
  </si>
  <si>
    <t>アスファルトフェルト　22kg</t>
  </si>
  <si>
    <t>通気層　＋　外装材（カテゴリーⅠ）</t>
  </si>
  <si>
    <t>通気層　＋　外装材（カテゴリーⅡ）</t>
  </si>
  <si>
    <t>通気層　＋　外装材（カテゴリーⅢ）</t>
  </si>
  <si>
    <t>JIS A5404</t>
  </si>
  <si>
    <t>ＧＲＣ板</t>
  </si>
  <si>
    <t>ロックウール系天井材</t>
  </si>
  <si>
    <t>ロックウール吸音版</t>
  </si>
  <si>
    <r>
      <t>モルタル　2210kg/m</t>
    </r>
    <r>
      <rPr>
        <vertAlign val="superscript"/>
        <sz val="10"/>
        <rFont val="ＭＳ Ｐゴシック"/>
        <family val="3"/>
      </rPr>
      <t>2</t>
    </r>
  </si>
  <si>
    <r>
      <t>透湿抵抗</t>
    </r>
  </si>
  <si>
    <r>
      <t>透湿比抵抗</t>
    </r>
  </si>
  <si>
    <t>透湿抵抗の総和</t>
  </si>
  <si>
    <t>[m・ｓ・Pａ/ng]</t>
  </si>
  <si>
    <t>[㎜]</t>
  </si>
  <si>
    <t>[㎡・ｓ・Pａ/ng]</t>
  </si>
  <si>
    <t>屋根：通気層厚さ 18mm以上</t>
  </si>
  <si>
    <t>屋根：通気層厚さ  9mm以上</t>
  </si>
  <si>
    <t>木材</t>
  </si>
  <si>
    <t>コンクリートブロック</t>
  </si>
  <si>
    <t>【備考】</t>
  </si>
  <si>
    <t>ロックウール</t>
  </si>
  <si>
    <t>⑤</t>
  </si>
  <si>
    <t>⑥</t>
  </si>
  <si>
    <t>⑦</t>
  </si>
  <si>
    <t>⑧</t>
  </si>
  <si>
    <t>室内側の透湿抵抗の総和 (R'ｒ)</t>
  </si>
  <si>
    <t>外気側の透湿抵抗の総和 (R'o)</t>
  </si>
  <si>
    <t>（R'o）</t>
  </si>
  <si>
    <t>（R'r）</t>
  </si>
  <si>
    <t>＝</t>
  </si>
  <si>
    <t>出典：</t>
  </si>
  <si>
    <t>□地域区分</t>
  </si>
  <si>
    <t>１　地域</t>
  </si>
  <si>
    <t>２　地域</t>
  </si>
  <si>
    <t>３　地域</t>
  </si>
  <si>
    <t>４　地域</t>
  </si>
  <si>
    <t>５　地域</t>
  </si>
  <si>
    <t>６　地域</t>
  </si>
  <si>
    <t>７　地域</t>
  </si>
  <si>
    <t>ＭＲ</t>
  </si>
  <si>
    <t>Ro</t>
  </si>
  <si>
    <t>Co</t>
  </si>
  <si>
    <t>18μ</t>
  </si>
  <si>
    <t>室内側</t>
  </si>
  <si>
    <t>室外側</t>
  </si>
  <si>
    <t>室内側</t>
  </si>
  <si>
    <t>選択</t>
  </si>
  <si>
    <t>[㎡・ｓ・Pa/ng]</t>
  </si>
  <si>
    <r>
      <t>2.16ｘ10</t>
    </r>
    <r>
      <rPr>
        <vertAlign val="superscript"/>
        <sz val="10"/>
        <rFont val="ＭＳ Ｐゴシック"/>
        <family val="3"/>
      </rPr>
      <t>-4</t>
    </r>
  </si>
  <si>
    <r>
      <t>1.59ｘ10</t>
    </r>
    <r>
      <rPr>
        <vertAlign val="superscript"/>
        <sz val="10"/>
        <rFont val="ＭＳ Ｐゴシック"/>
        <family val="3"/>
      </rPr>
      <t>-4</t>
    </r>
  </si>
  <si>
    <r>
      <t>2.75ｘ10</t>
    </r>
    <r>
      <rPr>
        <vertAlign val="superscript"/>
        <sz val="10"/>
        <rFont val="ＭＳ Ｐゴシック"/>
        <family val="3"/>
      </rPr>
      <t>-2</t>
    </r>
  </si>
  <si>
    <r>
      <t>8.96ｘ10</t>
    </r>
    <r>
      <rPr>
        <vertAlign val="superscript"/>
        <sz val="10"/>
        <rFont val="ＭＳ Ｐゴシック"/>
        <family val="3"/>
      </rPr>
      <t>-３</t>
    </r>
  </si>
  <si>
    <r>
      <t>1.44ｘ10</t>
    </r>
    <r>
      <rPr>
        <vertAlign val="superscript"/>
        <sz val="10"/>
        <rFont val="ＭＳ Ｐゴシック"/>
        <family val="3"/>
      </rPr>
      <t>-3</t>
    </r>
  </si>
  <si>
    <t>移流補正係数 （Cr)</t>
  </si>
  <si>
    <t>室内側の透湿抵抗の総和 (R'ｒ) － 移流補正係数 (Cr)</t>
  </si>
  <si>
    <t>外気側透湿抵抗(R'o)</t>
  </si>
  <si>
    <t>透湿抵抗比</t>
  </si>
  <si>
    <t>透湿抵抗比
の基準</t>
  </si>
  <si>
    <t>地域区分</t>
  </si>
  <si>
    <t>□　防湿層を省略できる透湿抵抗比の値</t>
  </si>
  <si>
    <t>□　天井における外気側透湿抵抗、移流補正係数</t>
  </si>
  <si>
    <t>1)</t>
  </si>
  <si>
    <t>2)</t>
  </si>
  <si>
    <t>3)</t>
  </si>
  <si>
    <t>透湿抵抗
(透湿比抵抗 ｘ 厚み)</t>
  </si>
  <si>
    <t>ア</t>
  </si>
  <si>
    <t>イ</t>
  </si>
  <si>
    <t>ウ</t>
  </si>
  <si>
    <r>
      <t>防湿フルムの材厚　</t>
    </r>
    <r>
      <rPr>
        <b/>
        <sz val="10"/>
        <rFont val="ＭＳ Ｐゴシック"/>
        <family val="3"/>
      </rPr>
      <t>１５μm以上</t>
    </r>
    <r>
      <rPr>
        <sz val="10"/>
        <rFont val="ＭＳ Ｐゴシック"/>
        <family val="3"/>
      </rPr>
      <t>のもの</t>
    </r>
  </si>
  <si>
    <r>
      <t>防湿フルムの材厚　</t>
    </r>
    <r>
      <rPr>
        <b/>
        <sz val="10"/>
        <rFont val="ＭＳ Ｐゴシック"/>
        <family val="3"/>
      </rPr>
      <t>５０μm以上</t>
    </r>
    <r>
      <rPr>
        <sz val="10"/>
        <rFont val="ＭＳ Ｐゴシック"/>
        <family val="3"/>
      </rPr>
      <t>のもの</t>
    </r>
  </si>
  <si>
    <r>
      <t>防湿フルムの材厚　</t>
    </r>
    <r>
      <rPr>
        <b/>
        <sz val="10"/>
        <rFont val="ＭＳ Ｐゴシック"/>
        <family val="3"/>
      </rPr>
      <t>１００μm以上</t>
    </r>
    <r>
      <rPr>
        <sz val="10"/>
        <rFont val="ＭＳ Ｐゴシック"/>
        <family val="3"/>
      </rPr>
      <t>のもの</t>
    </r>
  </si>
  <si>
    <r>
      <t>(J</t>
    </r>
    <r>
      <rPr>
        <b/>
        <sz val="10"/>
        <rFont val="ＭＳ Ｐゴシック"/>
        <family val="3"/>
      </rPr>
      <t xml:space="preserve">IS A 6930 </t>
    </r>
    <r>
      <rPr>
        <sz val="10"/>
        <rFont val="ＭＳ Ｐゴシック"/>
        <family val="3"/>
      </rPr>
      <t>に規定する</t>
    </r>
    <r>
      <rPr>
        <b/>
        <sz val="10"/>
        <rFont val="ＭＳ Ｐゴシック"/>
        <family val="3"/>
      </rPr>
      <t>A種</t>
    </r>
    <r>
      <rPr>
        <sz val="10"/>
        <rFont val="ＭＳ Ｐゴシック"/>
        <family val="3"/>
      </rPr>
      <t>と同等以上の透湿抵抗を有するもの)</t>
    </r>
  </si>
  <si>
    <r>
      <t>(</t>
    </r>
    <r>
      <rPr>
        <b/>
        <sz val="10"/>
        <rFont val="ＭＳ Ｐゴシック"/>
        <family val="3"/>
      </rPr>
      <t xml:space="preserve">JIS A 6930 </t>
    </r>
    <r>
      <rPr>
        <sz val="10"/>
        <rFont val="ＭＳ Ｐゴシック"/>
        <family val="3"/>
      </rPr>
      <t>に規定する</t>
    </r>
    <r>
      <rPr>
        <b/>
        <sz val="10"/>
        <rFont val="ＭＳ Ｐゴシック"/>
        <family val="3"/>
      </rPr>
      <t>B種</t>
    </r>
    <r>
      <rPr>
        <sz val="10"/>
        <rFont val="ＭＳ Ｐゴシック"/>
        <family val="3"/>
      </rPr>
      <t>と同等以上の透湿抵抗を有するもの)</t>
    </r>
  </si>
  <si>
    <t>外気に接する床：軒天井内部が</t>
  </si>
  <si>
    <r>
      <t>m</t>
    </r>
    <r>
      <rPr>
        <b/>
        <vertAlign val="superscript"/>
        <sz val="9"/>
        <rFont val="ＭＳ Ｐゴシック"/>
        <family val="3"/>
      </rPr>
      <t>2</t>
    </r>
    <r>
      <rPr>
        <b/>
        <sz val="9"/>
        <rFont val="ＭＳ Ｐゴシック"/>
        <family val="3"/>
      </rPr>
      <t>・s・Pa/ng</t>
    </r>
  </si>
  <si>
    <r>
      <t>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・h・mmHg/g</t>
    </r>
  </si>
  <si>
    <t>断熱材付属防湿フィルム（室内側）</t>
  </si>
  <si>
    <t>出典</t>
  </si>
  <si>
    <t>1)</t>
  </si>
  <si>
    <t>2)</t>
  </si>
  <si>
    <t>3)</t>
  </si>
  <si>
    <t>■　天井の透湿抵抗比計算</t>
  </si>
  <si>
    <t>透湿抵抗比の基準</t>
  </si>
  <si>
    <t>構造用面材</t>
  </si>
  <si>
    <t>内装下地材</t>
  </si>
  <si>
    <t>断熱材付属フィルム(有孔）</t>
  </si>
  <si>
    <t>ロックウール断熱材(アムマット)</t>
  </si>
  <si>
    <t>出</t>
  </si>
  <si>
    <t>典</t>
  </si>
  <si>
    <t>平成２５年省エネルギー基準に準拠した算定・判断の方法及び解説　Ⅲ 住宅の設計施工指針(IBEC)</t>
  </si>
  <si>
    <t>1)</t>
  </si>
  <si>
    <t>4)</t>
  </si>
  <si>
    <t>部位</t>
  </si>
  <si>
    <t>防 湿 層</t>
  </si>
  <si>
    <t>断 熱 材</t>
  </si>
  <si>
    <t>通 気 層</t>
  </si>
  <si>
    <t>外 装 材</t>
  </si>
  <si>
    <t>件名（邸名）</t>
  </si>
  <si>
    <t>内装下地材</t>
  </si>
  <si>
    <t>断熱材付属防湿フィルム</t>
  </si>
  <si>
    <t>外気側透湿抵抗</t>
  </si>
  <si>
    <t>断　熱　材</t>
  </si>
  <si>
    <t>防　湿　層</t>
  </si>
  <si>
    <t>■　外壁の透湿抵抗比計算</t>
  </si>
  <si>
    <t>地 域 区 分</t>
  </si>
  <si>
    <t>建 　設 　地</t>
  </si>
  <si>
    <t>■　構成（構造）</t>
  </si>
  <si>
    <t>□ 通気層</t>
  </si>
  <si>
    <t>□　透湿防水シート</t>
  </si>
  <si>
    <t xml:space="preserve">透湿防水シートＡ(JIS A 6111:2004) </t>
  </si>
  <si>
    <t xml:space="preserve">透湿防水シートＢ(JIS A 6111:2004) </t>
  </si>
  <si>
    <t>-</t>
  </si>
  <si>
    <t>1)</t>
  </si>
  <si>
    <t>2)</t>
  </si>
  <si>
    <t>3)</t>
  </si>
  <si>
    <t>4)</t>
  </si>
  <si>
    <t>JIS 規格</t>
  </si>
  <si>
    <t>-</t>
  </si>
  <si>
    <t>判　定</t>
  </si>
  <si>
    <t>石膏ボード</t>
  </si>
  <si>
    <t>材料メーカのデータ</t>
  </si>
  <si>
    <t>JIS A6111：2004  透湿防水シートA　　 ※2</t>
  </si>
  <si>
    <t>JIS A6111：2004  透湿防水シートB　　 ※2</t>
  </si>
  <si>
    <t>　　　　通気層同等と判断できる場合 　　※３</t>
  </si>
  <si>
    <t>天　井　の　透　湿　抵　抗　比　[ 計　算　書 ]</t>
  </si>
  <si>
    <t>外　壁　の　透　湿　抵　抗　比　[ 計　算　書 ]</t>
  </si>
  <si>
    <t>外壁：通気層厚さ 18mm以上</t>
  </si>
  <si>
    <t>　　　　（通気経路上に障害物がある場合）</t>
  </si>
  <si>
    <t xml:space="preserve">    　　通気層厚さ  9mm以上</t>
  </si>
  <si>
    <t>外壁：通気層厚さ  9mm以上</t>
  </si>
  <si>
    <t>通気層＋外装材（カテゴリーⅠ）
通気層厚さ 18mm以上</t>
  </si>
  <si>
    <t>通気層＋外装材（カテゴリーⅡ）
通気層厚さ 18mm以上（通気経路上に障害物がある場合）</t>
  </si>
  <si>
    <t>通気層＋外装材（カテゴリーⅡ）
通気層厚さ  9mm以上</t>
  </si>
  <si>
    <t>通気層＋外装材（カテゴリーⅢ）
通気層厚さ  9mm以上（通気経路上に障害物がある場合）</t>
  </si>
  <si>
    <t>[㎡･ｓ･Pａ/ng]</t>
  </si>
  <si>
    <t>地域区分</t>
  </si>
  <si>
    <t>※通気層を省略する場合は、通気層を省略できる要件を満たす必要があります。</t>
  </si>
  <si>
    <t>透湿防水ｼｰﾄ</t>
  </si>
  <si>
    <t>選択して下さい。</t>
  </si>
  <si>
    <t>ダイライトMS [大建工業㈱]</t>
  </si>
  <si>
    <t>ハイベストウッド [㈱ノダ]</t>
  </si>
  <si>
    <t>あんしん[ニチハ]</t>
  </si>
  <si>
    <t>JIS A 1324</t>
  </si>
  <si>
    <t>断熱材付属 防湿フィルム（１８μ）</t>
  </si>
  <si>
    <t>断熱材付属 フィルム(有孔）</t>
  </si>
  <si>
    <t>※ 内装下地材は、横架台・桁 まで貼り上がっていないため算入しない。</t>
  </si>
  <si>
    <t>３）</t>
  </si>
  <si>
    <t>４）</t>
  </si>
  <si>
    <t>１）</t>
  </si>
  <si>
    <t>　IBEC：平成２５年省エネルギー基準に準拠した算定・判断の方法及び解説 Ⅲ 住宅の設計施工指針</t>
  </si>
  <si>
    <t>※１　透湿抵抗は、厚さ25mm当りの透湿係数[ng/(m2・s・Pa)]の逆数を求め、有効数字とするように四捨五入した数値。</t>
  </si>
  <si>
    <t>※２　透湿性(透湿抵抗)[m2・s・Pa/μg]を[m2・s・Pa/ng]に単位換算した数値。</t>
  </si>
  <si>
    <t>※３　下記いずれかの場合に、軒天井内部が通気層同等と判断する。</t>
  </si>
  <si>
    <t>平成２５年　省エネルギー基準に準拠した算定・判断の方法及び解説 Ⅲ 住宅の設計施工指針</t>
  </si>
  <si>
    <t>　第２章　防露性能の確保に関する配慮事項　表５．２．１　防湿層の透湿性能区分</t>
  </si>
  <si>
    <t>２）</t>
  </si>
  <si>
    <t xml:space="preserve"> 　　　透湿率は、厚さ25mm当りの透湿係数[ng/(m2・s・Pa)]に0.025を乗じて有効数字2桁となるように四捨五入した数値。</t>
  </si>
  <si>
    <t>　　　①軒天井が全面有孔ボード（開口率2.5％以上）張りである。</t>
  </si>
  <si>
    <t>　　　②上下外壁の通気層と通じており、外壁の通気層が有効である。</t>
  </si>
  <si>
    <t>　　　なお、軒天井内部が通気層同等と判断できない場合は、軒天井内部の空間は、密閉空気層として扱い、密閉空気層と</t>
  </si>
  <si>
    <t>　　　 軒天井材の透湿抵抗を用いる。</t>
  </si>
  <si>
    <t>■　参考（メモ）</t>
  </si>
  <si>
    <t>外気側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</si>
</sst>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000_ "/>
    <numFmt numFmtId="179" formatCode="0.000_ "/>
    <numFmt numFmtId="180" formatCode="0.0_ "/>
    <numFmt numFmtId="181" formatCode="0.000000_ "/>
    <numFmt numFmtId="182" formatCode="0.00000_);[Red]\(0.00000\)"/>
    <numFmt numFmtId="183" formatCode="yyyy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≧&quot;0"/>
    <numFmt numFmtId="189" formatCode="&quot;≧ &quot;0"/>
    <numFmt numFmtId="190" formatCode="&quot; 地域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24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vertAlign val="superscript"/>
      <sz val="9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53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11" fillId="32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0" fontId="5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8" fillId="32" borderId="26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8" fillId="32" borderId="26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32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5" fillId="32" borderId="36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0" fillId="34" borderId="0" xfId="0" applyFont="1" applyFill="1" applyAlignment="1" applyProtection="1">
      <alignment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1" fontId="5" fillId="0" borderId="35" xfId="0" applyNumberFormat="1" applyFont="1" applyFill="1" applyBorder="1" applyAlignment="1" applyProtection="1">
      <alignment horizontal="center" vertical="center"/>
      <protection locked="0"/>
    </xf>
    <xf numFmtId="181" fontId="5" fillId="0" borderId="37" xfId="0" applyNumberFormat="1" applyFont="1" applyFill="1" applyBorder="1" applyAlignment="1" applyProtection="1">
      <alignment horizontal="center" vertical="center"/>
      <protection locked="0"/>
    </xf>
    <xf numFmtId="181" fontId="5" fillId="0" borderId="38" xfId="0" applyNumberFormat="1" applyFont="1" applyFill="1" applyBorder="1" applyAlignment="1" applyProtection="1">
      <alignment horizontal="center" vertical="center"/>
      <protection locked="0"/>
    </xf>
    <xf numFmtId="181" fontId="5" fillId="0" borderId="39" xfId="0" applyNumberFormat="1" applyFont="1" applyFill="1" applyBorder="1" applyAlignment="1" applyProtection="1">
      <alignment horizontal="center" vertical="center"/>
      <protection locked="0"/>
    </xf>
    <xf numFmtId="181" fontId="0" fillId="0" borderId="37" xfId="0" applyNumberFormat="1" applyFill="1" applyBorder="1" applyAlignment="1" applyProtection="1">
      <alignment horizontal="center" vertical="center"/>
      <protection locked="0"/>
    </xf>
    <xf numFmtId="181" fontId="0" fillId="0" borderId="38" xfId="0" applyNumberFormat="1" applyFill="1" applyBorder="1" applyAlignment="1" applyProtection="1">
      <alignment horizontal="center" vertical="center"/>
      <protection locked="0"/>
    </xf>
    <xf numFmtId="181" fontId="0" fillId="0" borderId="39" xfId="0" applyNumberFormat="1" applyFill="1" applyBorder="1" applyAlignment="1" applyProtection="1">
      <alignment horizontal="center" vertical="center"/>
      <protection locked="0"/>
    </xf>
    <xf numFmtId="181" fontId="0" fillId="0" borderId="40" xfId="0" applyNumberForma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shrinkToFit="1"/>
    </xf>
    <xf numFmtId="179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5" fillId="0" borderId="41" xfId="0" applyFont="1" applyFill="1" applyBorder="1" applyAlignment="1" applyProtection="1">
      <alignment vertical="center"/>
      <protection locked="0"/>
    </xf>
    <xf numFmtId="18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0" fontId="5" fillId="0" borderId="11" xfId="0" applyNumberFormat="1" applyFont="1" applyFill="1" applyBorder="1" applyAlignment="1">
      <alignment vertical="center"/>
    </xf>
    <xf numFmtId="0" fontId="11" fillId="35" borderId="42" xfId="0" applyFont="1" applyFill="1" applyBorder="1" applyAlignment="1">
      <alignment vertical="center" shrinkToFit="1"/>
    </xf>
    <xf numFmtId="0" fontId="11" fillId="35" borderId="43" xfId="0" applyFont="1" applyFill="1" applyBorder="1" applyAlignment="1">
      <alignment vertical="center"/>
    </xf>
    <xf numFmtId="180" fontId="5" fillId="35" borderId="43" xfId="0" applyNumberFormat="1" applyFont="1" applyFill="1" applyBorder="1" applyAlignment="1">
      <alignment vertical="center"/>
    </xf>
    <xf numFmtId="0" fontId="5" fillId="35" borderId="43" xfId="0" applyFont="1" applyFill="1" applyBorder="1" applyAlignment="1">
      <alignment vertical="center"/>
    </xf>
    <xf numFmtId="179" fontId="5" fillId="35" borderId="43" xfId="0" applyNumberFormat="1" applyFont="1" applyFill="1" applyBorder="1" applyAlignment="1">
      <alignment vertical="center"/>
    </xf>
    <xf numFmtId="0" fontId="5" fillId="35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4" fillId="32" borderId="46" xfId="0" applyFont="1" applyFill="1" applyBorder="1" applyAlignment="1" applyProtection="1">
      <alignment vertical="center"/>
      <protection/>
    </xf>
    <xf numFmtId="0" fontId="4" fillId="32" borderId="47" xfId="0" applyFont="1" applyFill="1" applyBorder="1" applyAlignment="1" applyProtection="1">
      <alignment vertical="center"/>
      <protection/>
    </xf>
    <xf numFmtId="0" fontId="5" fillId="35" borderId="19" xfId="0" applyFont="1" applyFill="1" applyBorder="1" applyAlignment="1">
      <alignment vertical="center" shrinkToFit="1"/>
    </xf>
    <xf numFmtId="0" fontId="11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vertical="center"/>
    </xf>
    <xf numFmtId="179" fontId="5" fillId="35" borderId="11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4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36" borderId="19" xfId="0" applyFont="1" applyFill="1" applyBorder="1" applyAlignment="1" applyProtection="1">
      <alignment vertical="center" shrinkToFit="1"/>
      <protection locked="0"/>
    </xf>
    <xf numFmtId="0" fontId="11" fillId="36" borderId="11" xfId="0" applyFont="1" applyFill="1" applyBorder="1" applyAlignment="1" applyProtection="1">
      <alignment vertical="center"/>
      <protection locked="0"/>
    </xf>
    <xf numFmtId="180" fontId="5" fillId="36" borderId="11" xfId="0" applyNumberFormat="1" applyFont="1" applyFill="1" applyBorder="1" applyAlignment="1" applyProtection="1">
      <alignment vertical="center"/>
      <protection locked="0"/>
    </xf>
    <xf numFmtId="0" fontId="5" fillId="36" borderId="11" xfId="0" applyFont="1" applyFill="1" applyBorder="1" applyAlignment="1" applyProtection="1">
      <alignment vertical="center"/>
      <protection locked="0"/>
    </xf>
    <xf numFmtId="179" fontId="5" fillId="36" borderId="11" xfId="0" applyNumberFormat="1" applyFont="1" applyFill="1" applyBorder="1" applyAlignment="1" applyProtection="1">
      <alignment vertical="center"/>
      <protection locked="0"/>
    </xf>
    <xf numFmtId="0" fontId="5" fillId="36" borderId="11" xfId="0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vertical="center" shrinkToFit="1"/>
      <protection locked="0"/>
    </xf>
    <xf numFmtId="0" fontId="11" fillId="36" borderId="10" xfId="0" applyFont="1" applyFill="1" applyBorder="1" applyAlignment="1" applyProtection="1">
      <alignment vertical="center"/>
      <protection locked="0"/>
    </xf>
    <xf numFmtId="180" fontId="5" fillId="36" borderId="10" xfId="0" applyNumberFormat="1" applyFont="1" applyFill="1" applyBorder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vertical="center"/>
      <protection locked="0"/>
    </xf>
    <xf numFmtId="179" fontId="5" fillId="36" borderId="10" xfId="0" applyNumberFormat="1" applyFont="1" applyFill="1" applyBorder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14" fillId="0" borderId="52" xfId="0" applyFont="1" applyFill="1" applyBorder="1" applyAlignment="1" applyProtection="1">
      <alignment horizontal="center" vertical="center"/>
      <protection/>
    </xf>
    <xf numFmtId="0" fontId="14" fillId="0" borderId="53" xfId="0" applyFont="1" applyFill="1" applyBorder="1" applyAlignment="1" applyProtection="1">
      <alignment horizontal="center" vertical="center"/>
      <protection/>
    </xf>
    <xf numFmtId="177" fontId="15" fillId="33" borderId="16" xfId="0" applyNumberFormat="1" applyFont="1" applyFill="1" applyBorder="1" applyAlignment="1" applyProtection="1">
      <alignment horizontal="center" vertical="center"/>
      <protection/>
    </xf>
    <xf numFmtId="177" fontId="15" fillId="33" borderId="0" xfId="0" applyNumberFormat="1" applyFont="1" applyFill="1" applyBorder="1" applyAlignment="1" applyProtection="1">
      <alignment horizontal="center" vertical="center"/>
      <protection/>
    </xf>
    <xf numFmtId="177" fontId="15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176" fontId="13" fillId="0" borderId="15" xfId="0" applyNumberFormat="1" applyFont="1" applyFill="1" applyBorder="1" applyAlignment="1" applyProtection="1">
      <alignment horizontal="center" vertical="center"/>
      <protection/>
    </xf>
    <xf numFmtId="176" fontId="13" fillId="0" borderId="17" xfId="0" applyNumberFormat="1" applyFont="1" applyFill="1" applyBorder="1" applyAlignment="1" applyProtection="1">
      <alignment horizontal="center" vertical="center"/>
      <protection/>
    </xf>
    <xf numFmtId="176" fontId="13" fillId="0" borderId="52" xfId="0" applyNumberFormat="1" applyFont="1" applyFill="1" applyBorder="1" applyAlignment="1" applyProtection="1">
      <alignment horizontal="center" vertical="center"/>
      <protection/>
    </xf>
    <xf numFmtId="176" fontId="13" fillId="0" borderId="53" xfId="0" applyNumberFormat="1" applyFont="1" applyFill="1" applyBorder="1" applyAlignment="1" applyProtection="1">
      <alignment horizontal="center" vertical="center"/>
      <protection/>
    </xf>
    <xf numFmtId="189" fontId="13" fillId="0" borderId="52" xfId="0" applyNumberFormat="1" applyFont="1" applyFill="1" applyBorder="1" applyAlignment="1" applyProtection="1">
      <alignment horizontal="center" vertical="center"/>
      <protection/>
    </xf>
    <xf numFmtId="189" fontId="13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183" fontId="0" fillId="0" borderId="55" xfId="0" applyNumberFormat="1" applyFont="1" applyFill="1" applyBorder="1" applyAlignment="1" applyProtection="1">
      <alignment horizontal="right" vertical="center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4" fillId="37" borderId="59" xfId="0" applyFont="1" applyFill="1" applyBorder="1" applyAlignment="1" applyProtection="1">
      <alignment horizontal="center" vertical="center" textRotation="255"/>
      <protection/>
    </xf>
    <xf numFmtId="0" fontId="4" fillId="37" borderId="60" xfId="0" applyFont="1" applyFill="1" applyBorder="1" applyAlignment="1" applyProtection="1">
      <alignment horizontal="center" vertical="center" textRotation="255"/>
      <protection/>
    </xf>
    <xf numFmtId="0" fontId="4" fillId="37" borderId="61" xfId="0" applyFont="1" applyFill="1" applyBorder="1" applyAlignment="1" applyProtection="1">
      <alignment horizontal="center" vertical="center" textRotation="255"/>
      <protection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left" vertical="center"/>
      <protection locked="0"/>
    </xf>
    <xf numFmtId="0" fontId="9" fillId="0" borderId="65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66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0" fillId="0" borderId="67" xfId="0" applyFill="1" applyBorder="1" applyAlignment="1" applyProtection="1">
      <alignment horizontal="center" vertical="center"/>
      <protection/>
    </xf>
    <xf numFmtId="180" fontId="0" fillId="0" borderId="32" xfId="0" applyNumberFormat="1" applyFill="1" applyBorder="1" applyAlignment="1" applyProtection="1">
      <alignment horizontal="center" vertical="center"/>
      <protection/>
    </xf>
    <xf numFmtId="180" fontId="0" fillId="0" borderId="68" xfId="0" applyNumberFormat="1" applyFill="1" applyBorder="1" applyAlignment="1" applyProtection="1">
      <alignment horizontal="center" vertical="center"/>
      <protection/>
    </xf>
    <xf numFmtId="180" fontId="0" fillId="36" borderId="32" xfId="0" applyNumberFormat="1" applyFill="1" applyBorder="1" applyAlignment="1" applyProtection="1">
      <alignment horizontal="center" vertical="center"/>
      <protection locked="0"/>
    </xf>
    <xf numFmtId="180" fontId="0" fillId="36" borderId="68" xfId="0" applyNumberForma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right" vertical="center"/>
      <protection/>
    </xf>
    <xf numFmtId="180" fontId="0" fillId="36" borderId="56" xfId="0" applyNumberFormat="1" applyFill="1" applyBorder="1" applyAlignment="1" applyProtection="1">
      <alignment vertical="center"/>
      <protection locked="0"/>
    </xf>
    <xf numFmtId="180" fontId="0" fillId="36" borderId="58" xfId="0" applyNumberFormat="1" applyFill="1" applyBorder="1" applyAlignment="1" applyProtection="1">
      <alignment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177" fontId="0" fillId="33" borderId="16" xfId="0" applyNumberFormat="1" applyFill="1" applyBorder="1" applyAlignment="1" applyProtection="1">
      <alignment horizontal="center" vertical="center"/>
      <protection/>
    </xf>
    <xf numFmtId="177" fontId="0" fillId="33" borderId="0" xfId="0" applyNumberFormat="1" applyFill="1" applyBorder="1" applyAlignment="1" applyProtection="1">
      <alignment horizontal="center" vertical="center"/>
      <protection/>
    </xf>
    <xf numFmtId="177" fontId="0" fillId="33" borderId="13" xfId="0" applyNumberForma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vertical="center"/>
      <protection/>
    </xf>
    <xf numFmtId="0" fontId="5" fillId="0" borderId="65" xfId="0" applyFont="1" applyFill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36" borderId="32" xfId="0" applyFill="1" applyBorder="1" applyAlignment="1" applyProtection="1">
      <alignment horizontal="center" vertical="center"/>
      <protection locked="0"/>
    </xf>
    <xf numFmtId="0" fontId="0" fillId="36" borderId="66" xfId="0" applyFill="1" applyBorder="1" applyAlignment="1" applyProtection="1">
      <alignment horizontal="center" vertical="center"/>
      <protection locked="0"/>
    </xf>
    <xf numFmtId="0" fontId="0" fillId="36" borderId="68" xfId="0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66" xfId="0" applyFont="1" applyFill="1" applyBorder="1" applyAlignment="1" applyProtection="1">
      <alignment horizontal="center" vertical="center" shrinkToFit="1"/>
      <protection/>
    </xf>
    <xf numFmtId="0" fontId="5" fillId="0" borderId="68" xfId="0" applyFont="1" applyFill="1" applyBorder="1" applyAlignment="1" applyProtection="1">
      <alignment horizontal="center" vertical="center" shrinkToFit="1"/>
      <protection/>
    </xf>
    <xf numFmtId="0" fontId="4" fillId="32" borderId="73" xfId="0" applyFont="1" applyFill="1" applyBorder="1" applyAlignment="1" applyProtection="1">
      <alignment horizontal="center" vertical="center"/>
      <protection/>
    </xf>
    <xf numFmtId="0" fontId="4" fillId="32" borderId="51" xfId="0" applyFont="1" applyFill="1" applyBorder="1" applyAlignment="1" applyProtection="1">
      <alignment horizontal="center" vertical="center"/>
      <protection/>
    </xf>
    <xf numFmtId="0" fontId="4" fillId="32" borderId="74" xfId="0" applyFont="1" applyFill="1" applyBorder="1" applyAlignment="1" applyProtection="1">
      <alignment horizontal="center" vertical="center"/>
      <protection/>
    </xf>
    <xf numFmtId="0" fontId="4" fillId="32" borderId="75" xfId="0" applyFont="1" applyFill="1" applyBorder="1" applyAlignment="1" applyProtection="1">
      <alignment horizontal="center" vertical="center"/>
      <protection/>
    </xf>
    <xf numFmtId="0" fontId="4" fillId="32" borderId="76" xfId="0" applyFont="1" applyFill="1" applyBorder="1" applyAlignment="1" applyProtection="1">
      <alignment horizontal="center" vertical="center"/>
      <protection/>
    </xf>
    <xf numFmtId="0" fontId="4" fillId="32" borderId="77" xfId="0" applyFont="1" applyFill="1" applyBorder="1" applyAlignment="1" applyProtection="1">
      <alignment horizontal="center" vertical="center"/>
      <protection/>
    </xf>
    <xf numFmtId="177" fontId="15" fillId="33" borderId="75" xfId="0" applyNumberFormat="1" applyFont="1" applyFill="1" applyBorder="1" applyAlignment="1" applyProtection="1">
      <alignment horizontal="center" vertical="center"/>
      <protection/>
    </xf>
    <xf numFmtId="177" fontId="15" fillId="33" borderId="76" xfId="0" applyNumberFormat="1" applyFont="1" applyFill="1" applyBorder="1" applyAlignment="1" applyProtection="1">
      <alignment horizontal="center" vertical="center"/>
      <protection/>
    </xf>
    <xf numFmtId="177" fontId="15" fillId="33" borderId="36" xfId="0" applyNumberFormat="1" applyFont="1" applyFill="1" applyBorder="1" applyAlignment="1" applyProtection="1">
      <alignment horizontal="center" vertical="center"/>
      <protection/>
    </xf>
    <xf numFmtId="0" fontId="5" fillId="32" borderId="46" xfId="0" applyFont="1" applyFill="1" applyBorder="1" applyAlignment="1" applyProtection="1">
      <alignment horizontal="center" vertical="center" shrinkToFit="1"/>
      <protection/>
    </xf>
    <xf numFmtId="0" fontId="5" fillId="32" borderId="74" xfId="0" applyFont="1" applyFill="1" applyBorder="1" applyAlignment="1" applyProtection="1">
      <alignment horizontal="center" vertical="center" shrinkToFit="1"/>
      <protection/>
    </xf>
    <xf numFmtId="0" fontId="5" fillId="32" borderId="73" xfId="0" applyFont="1" applyFill="1" applyBorder="1" applyAlignment="1" applyProtection="1">
      <alignment horizontal="center" vertical="center" shrinkToFit="1"/>
      <protection/>
    </xf>
    <xf numFmtId="0" fontId="5" fillId="32" borderId="51" xfId="0" applyFont="1" applyFill="1" applyBorder="1" applyAlignment="1" applyProtection="1">
      <alignment horizontal="center" vertical="center" shrinkToFit="1"/>
      <protection/>
    </xf>
    <xf numFmtId="0" fontId="5" fillId="32" borderId="34" xfId="0" applyFont="1" applyFill="1" applyBorder="1" applyAlignment="1" applyProtection="1">
      <alignment horizontal="center" vertical="center" shrinkToFit="1"/>
      <protection/>
    </xf>
    <xf numFmtId="0" fontId="8" fillId="32" borderId="47" xfId="0" applyFont="1" applyFill="1" applyBorder="1" applyAlignment="1" applyProtection="1">
      <alignment horizontal="center" vertical="center" shrinkToFit="1"/>
      <protection/>
    </xf>
    <xf numFmtId="0" fontId="8" fillId="32" borderId="77" xfId="0" applyFont="1" applyFill="1" applyBorder="1" applyAlignment="1" applyProtection="1">
      <alignment horizontal="center" vertical="center" shrinkToFit="1"/>
      <protection/>
    </xf>
    <xf numFmtId="0" fontId="8" fillId="32" borderId="76" xfId="0" applyFont="1" applyFill="1" applyBorder="1" applyAlignment="1" applyProtection="1">
      <alignment horizontal="center" vertical="center" shrinkToFit="1"/>
      <protection/>
    </xf>
    <xf numFmtId="0" fontId="8" fillId="32" borderId="75" xfId="0" applyFont="1" applyFill="1" applyBorder="1" applyAlignment="1" applyProtection="1">
      <alignment horizontal="center" vertical="center" shrinkToFit="1"/>
      <protection/>
    </xf>
    <xf numFmtId="0" fontId="8" fillId="32" borderId="36" xfId="0" applyFont="1" applyFill="1" applyBorder="1" applyAlignment="1" applyProtection="1">
      <alignment horizontal="center" vertical="center" shrinkToFit="1"/>
      <protection/>
    </xf>
    <xf numFmtId="180" fontId="0" fillId="0" borderId="33" xfId="0" applyNumberFormat="1" applyFill="1" applyBorder="1" applyAlignment="1" applyProtection="1">
      <alignment horizontal="center" vertical="center"/>
      <protection/>
    </xf>
    <xf numFmtId="180" fontId="0" fillId="0" borderId="30" xfId="0" applyNumberFormat="1" applyFill="1" applyBorder="1" applyAlignment="1" applyProtection="1">
      <alignment horizontal="center" vertical="center"/>
      <protection/>
    </xf>
    <xf numFmtId="0" fontId="0" fillId="36" borderId="78" xfId="0" applyFill="1" applyBorder="1" applyAlignment="1" applyProtection="1">
      <alignment horizontal="center" vertical="center"/>
      <protection locked="0"/>
    </xf>
    <xf numFmtId="0" fontId="0" fillId="36" borderId="54" xfId="0" applyFill="1" applyBorder="1" applyAlignment="1" applyProtection="1">
      <alignment horizontal="center" vertical="center"/>
      <protection locked="0"/>
    </xf>
    <xf numFmtId="0" fontId="0" fillId="36" borderId="79" xfId="0" applyFill="1" applyBorder="1" applyAlignment="1" applyProtection="1">
      <alignment horizontal="center" vertical="center"/>
      <protection locked="0"/>
    </xf>
    <xf numFmtId="0" fontId="5" fillId="36" borderId="32" xfId="0" applyFont="1" applyFill="1" applyBorder="1" applyAlignment="1" applyProtection="1">
      <alignment vertical="center"/>
      <protection locked="0"/>
    </xf>
    <xf numFmtId="0" fontId="5" fillId="36" borderId="66" xfId="0" applyFont="1" applyFill="1" applyBorder="1" applyAlignment="1" applyProtection="1">
      <alignment vertical="center"/>
      <protection locked="0"/>
    </xf>
    <xf numFmtId="0" fontId="5" fillId="36" borderId="68" xfId="0" applyFont="1" applyFill="1" applyBorder="1" applyAlignment="1" applyProtection="1">
      <alignment vertical="center"/>
      <protection locked="0"/>
    </xf>
    <xf numFmtId="180" fontId="0" fillId="36" borderId="64" xfId="0" applyNumberFormat="1" applyFill="1" applyBorder="1" applyAlignment="1" applyProtection="1">
      <alignment vertical="center"/>
      <protection locked="0"/>
    </xf>
    <xf numFmtId="180" fontId="0" fillId="36" borderId="70" xfId="0" applyNumberFormat="1" applyFill="1" applyBorder="1" applyAlignment="1" applyProtection="1">
      <alignment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70" xfId="0" applyFill="1" applyBorder="1" applyAlignment="1" applyProtection="1">
      <alignment horizontal="center" vertical="center"/>
      <protection/>
    </xf>
    <xf numFmtId="177" fontId="15" fillId="37" borderId="14" xfId="0" applyNumberFormat="1" applyFont="1" applyFill="1" applyBorder="1" applyAlignment="1" applyProtection="1">
      <alignment horizontal="center" vertical="center"/>
      <protection/>
    </xf>
    <xf numFmtId="177" fontId="15" fillId="37" borderId="15" xfId="0" applyNumberFormat="1" applyFont="1" applyFill="1" applyBorder="1" applyAlignment="1" applyProtection="1">
      <alignment horizontal="center" vertical="center"/>
      <protection/>
    </xf>
    <xf numFmtId="177" fontId="15" fillId="37" borderId="17" xfId="0" applyNumberFormat="1" applyFont="1" applyFill="1" applyBorder="1" applyAlignment="1" applyProtection="1">
      <alignment horizontal="center" vertical="center"/>
      <protection/>
    </xf>
    <xf numFmtId="177" fontId="0" fillId="37" borderId="73" xfId="0" applyNumberFormat="1" applyFill="1" applyBorder="1" applyAlignment="1" applyProtection="1">
      <alignment vertical="center"/>
      <protection/>
    </xf>
    <xf numFmtId="177" fontId="0" fillId="37" borderId="51" xfId="0" applyNumberFormat="1" applyFill="1" applyBorder="1" applyAlignment="1" applyProtection="1">
      <alignment vertical="center"/>
      <protection/>
    </xf>
    <xf numFmtId="177" fontId="0" fillId="37" borderId="34" xfId="0" applyNumberFormat="1" applyFill="1" applyBorder="1" applyAlignment="1" applyProtection="1">
      <alignment vertical="center"/>
      <protection/>
    </xf>
    <xf numFmtId="177" fontId="15" fillId="37" borderId="16" xfId="0" applyNumberFormat="1" applyFont="1" applyFill="1" applyBorder="1" applyAlignment="1" applyProtection="1">
      <alignment horizontal="center" vertical="center"/>
      <protection/>
    </xf>
    <xf numFmtId="177" fontId="15" fillId="37" borderId="0" xfId="0" applyNumberFormat="1" applyFont="1" applyFill="1" applyBorder="1" applyAlignment="1" applyProtection="1">
      <alignment horizontal="center" vertical="center"/>
      <protection/>
    </xf>
    <xf numFmtId="177" fontId="15" fillId="37" borderId="13" xfId="0" applyNumberFormat="1" applyFont="1" applyFill="1" applyBorder="1" applyAlignment="1" applyProtection="1">
      <alignment horizontal="center" vertical="center"/>
      <protection/>
    </xf>
    <xf numFmtId="177" fontId="0" fillId="33" borderId="16" xfId="0" applyNumberFormat="1" applyFill="1" applyBorder="1" applyAlignment="1" applyProtection="1">
      <alignment vertical="center"/>
      <protection/>
    </xf>
    <xf numFmtId="177" fontId="0" fillId="33" borderId="0" xfId="0" applyNumberFormat="1" applyFill="1" applyBorder="1" applyAlignment="1" applyProtection="1">
      <alignment vertical="center"/>
      <protection/>
    </xf>
    <xf numFmtId="177" fontId="0" fillId="33" borderId="13" xfId="0" applyNumberFormat="1" applyFill="1" applyBorder="1" applyAlignment="1" applyProtection="1">
      <alignment vertical="center"/>
      <protection/>
    </xf>
    <xf numFmtId="0" fontId="5" fillId="0" borderId="64" xfId="0" applyFont="1" applyFill="1" applyBorder="1" applyAlignment="1" applyProtection="1">
      <alignment horizontal="center" vertical="center" shrinkToFit="1"/>
      <protection/>
    </xf>
    <xf numFmtId="0" fontId="5" fillId="0" borderId="65" xfId="0" applyFont="1" applyFill="1" applyBorder="1" applyAlignment="1" applyProtection="1">
      <alignment horizontal="center" vertical="center" shrinkToFit="1"/>
      <protection/>
    </xf>
    <xf numFmtId="0" fontId="5" fillId="0" borderId="70" xfId="0" applyFont="1" applyFill="1" applyBorder="1" applyAlignment="1" applyProtection="1">
      <alignment horizontal="center" vertical="center" shrinkToFit="1"/>
      <protection/>
    </xf>
    <xf numFmtId="0" fontId="4" fillId="33" borderId="81" xfId="0" applyFont="1" applyFill="1" applyBorder="1" applyAlignment="1" applyProtection="1">
      <alignment horizontal="center" vertical="center" textRotation="255"/>
      <protection/>
    </xf>
    <xf numFmtId="0" fontId="4" fillId="33" borderId="60" xfId="0" applyFont="1" applyFill="1" applyBorder="1" applyAlignment="1" applyProtection="1">
      <alignment horizontal="center" vertical="center" textRotation="255"/>
      <protection/>
    </xf>
    <xf numFmtId="0" fontId="4" fillId="33" borderId="82" xfId="0" applyFont="1" applyFill="1" applyBorder="1" applyAlignment="1" applyProtection="1">
      <alignment horizontal="center" vertical="center" textRotation="255"/>
      <protection/>
    </xf>
    <xf numFmtId="0" fontId="5" fillId="0" borderId="78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79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181" fontId="0" fillId="0" borderId="64" xfId="0" applyNumberFormat="1" applyFill="1" applyBorder="1" applyAlignment="1" applyProtection="1">
      <alignment horizontal="center" vertical="center"/>
      <protection/>
    </xf>
    <xf numFmtId="181" fontId="0" fillId="0" borderId="65" xfId="0" applyNumberFormat="1" applyFill="1" applyBorder="1" applyAlignment="1" applyProtection="1">
      <alignment horizontal="center" vertical="center"/>
      <protection/>
    </xf>
    <xf numFmtId="181" fontId="0" fillId="0" borderId="70" xfId="0" applyNumberFormat="1" applyFill="1" applyBorder="1" applyAlignment="1" applyProtection="1">
      <alignment horizontal="center" vertical="center"/>
      <protection/>
    </xf>
    <xf numFmtId="181" fontId="0" fillId="0" borderId="56" xfId="0" applyNumberFormat="1" applyFill="1" applyBorder="1" applyAlignment="1" applyProtection="1">
      <alignment horizontal="center" vertical="center"/>
      <protection/>
    </xf>
    <xf numFmtId="181" fontId="0" fillId="0" borderId="57" xfId="0" applyNumberFormat="1" applyFill="1" applyBorder="1" applyAlignment="1" applyProtection="1">
      <alignment horizontal="center" vertical="center"/>
      <protection/>
    </xf>
    <xf numFmtId="181" fontId="0" fillId="0" borderId="58" xfId="0" applyNumberFormat="1" applyFill="1" applyBorder="1" applyAlignment="1" applyProtection="1">
      <alignment horizontal="center" vertical="center"/>
      <protection/>
    </xf>
    <xf numFmtId="181" fontId="0" fillId="0" borderId="32" xfId="0" applyNumberFormat="1" applyFill="1" applyBorder="1" applyAlignment="1" applyProtection="1">
      <alignment horizontal="center" vertical="center"/>
      <protection/>
    </xf>
    <xf numFmtId="181" fontId="0" fillId="0" borderId="66" xfId="0" applyNumberFormat="1" applyFill="1" applyBorder="1" applyAlignment="1" applyProtection="1">
      <alignment horizontal="center" vertical="center"/>
      <protection/>
    </xf>
    <xf numFmtId="181" fontId="0" fillId="0" borderId="68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36" borderId="78" xfId="0" applyFont="1" applyFill="1" applyBorder="1" applyAlignment="1" applyProtection="1">
      <alignment vertical="center"/>
      <protection locked="0"/>
    </xf>
    <xf numFmtId="0" fontId="5" fillId="36" borderId="54" xfId="0" applyFont="1" applyFill="1" applyBorder="1" applyAlignment="1" applyProtection="1">
      <alignment vertical="center"/>
      <protection locked="0"/>
    </xf>
    <xf numFmtId="0" fontId="5" fillId="36" borderId="79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66" xfId="0" applyFont="1" applyFill="1" applyBorder="1" applyAlignment="1" applyProtection="1">
      <alignment vertical="center"/>
      <protection/>
    </xf>
    <xf numFmtId="0" fontId="5" fillId="0" borderId="68" xfId="0" applyFont="1" applyFill="1" applyBorder="1" applyAlignment="1" applyProtection="1">
      <alignment vertical="center"/>
      <protection/>
    </xf>
    <xf numFmtId="0" fontId="5" fillId="0" borderId="56" xfId="0" applyFont="1" applyFill="1" applyBorder="1" applyAlignment="1" applyProtection="1">
      <alignment vertical="center"/>
      <protection/>
    </xf>
    <xf numFmtId="0" fontId="5" fillId="0" borderId="57" xfId="0" applyFont="1" applyFill="1" applyBorder="1" applyAlignment="1" applyProtection="1">
      <alignment vertical="center"/>
      <protection/>
    </xf>
    <xf numFmtId="0" fontId="5" fillId="0" borderId="58" xfId="0" applyFont="1" applyFill="1" applyBorder="1" applyAlignment="1" applyProtection="1">
      <alignment vertical="center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81" fontId="0" fillId="0" borderId="78" xfId="0" applyNumberFormat="1" applyFill="1" applyBorder="1" applyAlignment="1" applyProtection="1">
      <alignment horizontal="center" vertical="center"/>
      <protection/>
    </xf>
    <xf numFmtId="181" fontId="0" fillId="0" borderId="54" xfId="0" applyNumberFormat="1" applyFill="1" applyBorder="1" applyAlignment="1" applyProtection="1">
      <alignment horizontal="center" vertical="center"/>
      <protection/>
    </xf>
    <xf numFmtId="181" fontId="0" fillId="0" borderId="79" xfId="0" applyNumberFormat="1" applyFill="1" applyBorder="1" applyAlignment="1" applyProtection="1">
      <alignment horizontal="center" vertical="center"/>
      <protection/>
    </xf>
    <xf numFmtId="181" fontId="0" fillId="0" borderId="27" xfId="0" applyNumberFormat="1" applyFill="1" applyBorder="1" applyAlignment="1" applyProtection="1">
      <alignment horizontal="center" vertical="center"/>
      <protection/>
    </xf>
    <xf numFmtId="181" fontId="0" fillId="0" borderId="83" xfId="0" applyNumberFormat="1" applyFill="1" applyBorder="1" applyAlignment="1" applyProtection="1">
      <alignment horizontal="center" vertical="center"/>
      <protection/>
    </xf>
    <xf numFmtId="181" fontId="0" fillId="0" borderId="28" xfId="0" applyNumberFormat="1" applyFill="1" applyBorder="1" applyAlignment="1" applyProtection="1">
      <alignment horizontal="center" vertical="center"/>
      <protection/>
    </xf>
    <xf numFmtId="181" fontId="0" fillId="0" borderId="47" xfId="0" applyNumberFormat="1" applyFill="1" applyBorder="1" applyAlignment="1" applyProtection="1">
      <alignment horizontal="center" vertical="center"/>
      <protection/>
    </xf>
    <xf numFmtId="181" fontId="0" fillId="0" borderId="76" xfId="0" applyNumberFormat="1" applyFill="1" applyBorder="1" applyAlignment="1" applyProtection="1">
      <alignment horizontal="center" vertical="center"/>
      <protection/>
    </xf>
    <xf numFmtId="181" fontId="0" fillId="0" borderId="77" xfId="0" applyNumberFormat="1" applyFill="1" applyBorder="1" applyAlignment="1" applyProtection="1">
      <alignment horizontal="center" vertical="center"/>
      <protection/>
    </xf>
    <xf numFmtId="0" fontId="0" fillId="32" borderId="51" xfId="0" applyFill="1" applyBorder="1" applyAlignment="1" applyProtection="1">
      <alignment horizontal="center" vertical="center"/>
      <protection/>
    </xf>
    <xf numFmtId="0" fontId="0" fillId="32" borderId="74" xfId="0" applyFill="1" applyBorder="1" applyAlignment="1" applyProtection="1">
      <alignment horizontal="center" vertical="center"/>
      <protection/>
    </xf>
    <xf numFmtId="0" fontId="0" fillId="32" borderId="76" xfId="0" applyFill="1" applyBorder="1" applyAlignment="1" applyProtection="1">
      <alignment horizontal="center" vertical="center"/>
      <protection/>
    </xf>
    <xf numFmtId="0" fontId="0" fillId="32" borderId="77" xfId="0" applyFill="1" applyBorder="1" applyAlignment="1" applyProtection="1">
      <alignment horizontal="center" vertical="center"/>
      <protection/>
    </xf>
    <xf numFmtId="180" fontId="0" fillId="0" borderId="27" xfId="0" applyNumberFormat="1" applyFill="1" applyBorder="1" applyAlignment="1" applyProtection="1">
      <alignment horizontal="center" vertical="center"/>
      <protection/>
    </xf>
    <xf numFmtId="180" fontId="0" fillId="0" borderId="28" xfId="0" applyNumberFormat="1" applyFill="1" applyBorder="1" applyAlignment="1" applyProtection="1">
      <alignment horizontal="center" vertical="center"/>
      <protection/>
    </xf>
    <xf numFmtId="180" fontId="0" fillId="0" borderId="47" xfId="0" applyNumberFormat="1" applyFill="1" applyBorder="1" applyAlignment="1" applyProtection="1">
      <alignment horizontal="center" vertical="center"/>
      <protection/>
    </xf>
    <xf numFmtId="180" fontId="0" fillId="0" borderId="77" xfId="0" applyNumberForma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51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181" fontId="5" fillId="0" borderId="84" xfId="0" applyNumberFormat="1" applyFont="1" applyFill="1" applyBorder="1" applyAlignment="1" applyProtection="1">
      <alignment horizontal="center" vertical="center"/>
      <protection locked="0"/>
    </xf>
    <xf numFmtId="181" fontId="5" fillId="0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83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47" xfId="0" applyFont="1" applyFill="1" applyBorder="1" applyAlignment="1" applyProtection="1">
      <alignment horizontal="center" vertical="center" shrinkToFit="1"/>
      <protection/>
    </xf>
    <xf numFmtId="0" fontId="5" fillId="0" borderId="76" xfId="0" applyFont="1" applyFill="1" applyBorder="1" applyAlignment="1" applyProtection="1">
      <alignment horizontal="center" vertical="center" shrinkToFit="1"/>
      <protection/>
    </xf>
    <xf numFmtId="0" fontId="5" fillId="0" borderId="77" xfId="0" applyFont="1" applyFill="1" applyBorder="1" applyAlignment="1" applyProtection="1">
      <alignment horizontal="center" vertical="center" shrinkToFit="1"/>
      <protection/>
    </xf>
    <xf numFmtId="0" fontId="5" fillId="36" borderId="27" xfId="0" applyFont="1" applyFill="1" applyBorder="1" applyAlignment="1" applyProtection="1">
      <alignment vertical="center" wrapText="1"/>
      <protection locked="0"/>
    </xf>
    <xf numFmtId="0" fontId="5" fillId="36" borderId="83" xfId="0" applyFont="1" applyFill="1" applyBorder="1" applyAlignment="1" applyProtection="1">
      <alignment vertical="center" wrapText="1"/>
      <protection locked="0"/>
    </xf>
    <xf numFmtId="0" fontId="5" fillId="36" borderId="28" xfId="0" applyFont="1" applyFill="1" applyBorder="1" applyAlignment="1" applyProtection="1">
      <alignment vertical="center" wrapText="1"/>
      <protection locked="0"/>
    </xf>
    <xf numFmtId="0" fontId="5" fillId="36" borderId="47" xfId="0" applyFont="1" applyFill="1" applyBorder="1" applyAlignment="1" applyProtection="1">
      <alignment vertical="center" wrapText="1"/>
      <protection locked="0"/>
    </xf>
    <xf numFmtId="0" fontId="5" fillId="36" borderId="76" xfId="0" applyFont="1" applyFill="1" applyBorder="1" applyAlignment="1" applyProtection="1">
      <alignment vertical="center" wrapText="1"/>
      <protection locked="0"/>
    </xf>
    <xf numFmtId="0" fontId="5" fillId="36" borderId="77" xfId="0" applyFont="1" applyFill="1" applyBorder="1" applyAlignment="1" applyProtection="1">
      <alignment vertical="center" wrapText="1"/>
      <protection locked="0"/>
    </xf>
    <xf numFmtId="0" fontId="11" fillId="0" borderId="46" xfId="0" applyFont="1" applyFill="1" applyBorder="1" applyAlignment="1" applyProtection="1">
      <alignment horizontal="center" shrinkToFit="1"/>
      <protection/>
    </xf>
    <xf numFmtId="0" fontId="11" fillId="0" borderId="51" xfId="0" applyFont="1" applyFill="1" applyBorder="1" applyAlignment="1" applyProtection="1">
      <alignment horizontal="center" shrinkToFit="1"/>
      <protection/>
    </xf>
    <xf numFmtId="0" fontId="11" fillId="0" borderId="34" xfId="0" applyFont="1" applyFill="1" applyBorder="1" applyAlignment="1" applyProtection="1">
      <alignment horizontal="center" shrinkToFit="1"/>
      <protection/>
    </xf>
    <xf numFmtId="0" fontId="2" fillId="38" borderId="86" xfId="0" applyNumberFormat="1" applyFont="1" applyFill="1" applyBorder="1" applyAlignment="1" applyProtection="1">
      <alignment horizontal="center" vertical="center"/>
      <protection/>
    </xf>
    <xf numFmtId="0" fontId="2" fillId="38" borderId="0" xfId="0" applyNumberFormat="1" applyFont="1" applyFill="1" applyBorder="1" applyAlignment="1" applyProtection="1">
      <alignment horizontal="center" vertical="center"/>
      <protection/>
    </xf>
    <xf numFmtId="0" fontId="2" fillId="38" borderId="13" xfId="0" applyNumberFormat="1" applyFont="1" applyFill="1" applyBorder="1" applyAlignment="1" applyProtection="1">
      <alignment horizontal="center" vertical="center"/>
      <protection/>
    </xf>
    <xf numFmtId="0" fontId="2" fillId="38" borderId="87" xfId="0" applyNumberFormat="1" applyFont="1" applyFill="1" applyBorder="1" applyAlignment="1" applyProtection="1">
      <alignment horizontal="center" vertical="center"/>
      <protection/>
    </xf>
    <xf numFmtId="0" fontId="2" fillId="38" borderId="15" xfId="0" applyNumberFormat="1" applyFont="1" applyFill="1" applyBorder="1" applyAlignment="1" applyProtection="1">
      <alignment horizontal="center" vertical="center"/>
      <protection/>
    </xf>
    <xf numFmtId="0" fontId="2" fillId="38" borderId="17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88" xfId="0" applyFill="1" applyBorder="1" applyAlignment="1" applyProtection="1">
      <alignment horizontal="center" vertical="center" wrapText="1"/>
      <protection/>
    </xf>
    <xf numFmtId="0" fontId="22" fillId="38" borderId="86" xfId="0" applyNumberFormat="1" applyFont="1" applyFill="1" applyBorder="1" applyAlignment="1" applyProtection="1">
      <alignment horizontal="center" vertical="center"/>
      <protection locked="0"/>
    </xf>
    <xf numFmtId="0" fontId="22" fillId="38" borderId="0" xfId="0" applyNumberFormat="1" applyFont="1" applyFill="1" applyBorder="1" applyAlignment="1" applyProtection="1">
      <alignment horizontal="center" vertical="center"/>
      <protection locked="0"/>
    </xf>
    <xf numFmtId="0" fontId="22" fillId="38" borderId="13" xfId="0" applyNumberFormat="1" applyFont="1" applyFill="1" applyBorder="1" applyAlignment="1" applyProtection="1">
      <alignment horizontal="center" vertical="center"/>
      <protection locked="0"/>
    </xf>
    <xf numFmtId="0" fontId="22" fillId="38" borderId="87" xfId="0" applyNumberFormat="1" applyFont="1" applyFill="1" applyBorder="1" applyAlignment="1" applyProtection="1">
      <alignment horizontal="center" vertical="center"/>
      <protection locked="0"/>
    </xf>
    <xf numFmtId="0" fontId="22" fillId="38" borderId="15" xfId="0" applyNumberFormat="1" applyFont="1" applyFill="1" applyBorder="1" applyAlignment="1" applyProtection="1">
      <alignment horizontal="center" vertical="center"/>
      <protection locked="0"/>
    </xf>
    <xf numFmtId="0" fontId="22" fillId="38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vertical="center"/>
      <protection locked="0"/>
    </xf>
    <xf numFmtId="0" fontId="9" fillId="0" borderId="57" xfId="0" applyFont="1" applyFill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4" fillId="33" borderId="59" xfId="0" applyFont="1" applyFill="1" applyBorder="1" applyAlignment="1" applyProtection="1">
      <alignment horizontal="center" vertical="center" textRotation="255"/>
      <protection/>
    </xf>
    <xf numFmtId="0" fontId="4" fillId="33" borderId="61" xfId="0" applyFont="1" applyFill="1" applyBorder="1" applyAlignment="1" applyProtection="1">
      <alignment horizontal="center" vertical="center" textRotation="255"/>
      <protection/>
    </xf>
    <xf numFmtId="0" fontId="4" fillId="37" borderId="81" xfId="0" applyFont="1" applyFill="1" applyBorder="1" applyAlignment="1" applyProtection="1">
      <alignment horizontal="center" vertical="center" textRotation="255"/>
      <protection/>
    </xf>
    <xf numFmtId="0" fontId="5" fillId="0" borderId="89" xfId="0" applyFont="1" applyFill="1" applyBorder="1" applyAlignment="1" applyProtection="1">
      <alignment horizontal="center" vertical="center"/>
      <protection/>
    </xf>
    <xf numFmtId="0" fontId="5" fillId="0" borderId="90" xfId="0" applyFont="1" applyFill="1" applyBorder="1" applyAlignment="1" applyProtection="1">
      <alignment horizontal="center" vertical="center"/>
      <protection/>
    </xf>
    <xf numFmtId="0" fontId="5" fillId="0" borderId="91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92" xfId="0" applyFont="1" applyFill="1" applyBorder="1" applyAlignment="1" applyProtection="1">
      <alignment horizontal="center" vertic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0" fillId="32" borderId="46" xfId="0" applyFill="1" applyBorder="1" applyAlignment="1" applyProtection="1">
      <alignment horizontal="center" vertical="center"/>
      <protection/>
    </xf>
    <xf numFmtId="0" fontId="0" fillId="32" borderId="47" xfId="0" applyFill="1" applyBorder="1" applyAlignment="1" applyProtection="1">
      <alignment horizontal="center" vertic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95" xfId="0" applyFill="1" applyBorder="1" applyAlignment="1" applyProtection="1">
      <alignment horizontal="center" vertical="center"/>
      <protection/>
    </xf>
    <xf numFmtId="0" fontId="0" fillId="0" borderId="96" xfId="0" applyFill="1" applyBorder="1" applyAlignment="1" applyProtection="1">
      <alignment horizontal="center" vertical="center"/>
      <protection/>
    </xf>
    <xf numFmtId="0" fontId="0" fillId="36" borderId="56" xfId="0" applyFill="1" applyBorder="1" applyAlignment="1" applyProtection="1">
      <alignment horizontal="center" vertical="center"/>
      <protection locked="0"/>
    </xf>
    <xf numFmtId="0" fontId="0" fillId="36" borderId="57" xfId="0" applyFill="1" applyBorder="1" applyAlignment="1" applyProtection="1">
      <alignment horizontal="center" vertical="center"/>
      <protection locked="0"/>
    </xf>
    <xf numFmtId="0" fontId="0" fillId="36" borderId="58" xfId="0" applyFill="1" applyBorder="1" applyAlignment="1" applyProtection="1">
      <alignment horizontal="center" vertical="center"/>
      <protection locked="0"/>
    </xf>
    <xf numFmtId="177" fontId="15" fillId="33" borderId="14" xfId="0" applyNumberFormat="1" applyFont="1" applyFill="1" applyBorder="1" applyAlignment="1" applyProtection="1">
      <alignment horizontal="center" vertical="center"/>
      <protection/>
    </xf>
    <xf numFmtId="177" fontId="15" fillId="33" borderId="15" xfId="0" applyNumberFormat="1" applyFont="1" applyFill="1" applyBorder="1" applyAlignment="1" applyProtection="1">
      <alignment horizontal="center" vertical="center"/>
      <protection/>
    </xf>
    <xf numFmtId="177" fontId="15" fillId="33" borderId="17" xfId="0" applyNumberFormat="1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79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177" fontId="0" fillId="37" borderId="73" xfId="0" applyNumberFormat="1" applyFill="1" applyBorder="1" applyAlignment="1" applyProtection="1">
      <alignment horizontal="center" vertical="center"/>
      <protection/>
    </xf>
    <xf numFmtId="177" fontId="0" fillId="37" borderId="51" xfId="0" applyNumberFormat="1" applyFill="1" applyBorder="1" applyAlignment="1" applyProtection="1">
      <alignment horizontal="center" vertical="center"/>
      <protection/>
    </xf>
    <xf numFmtId="177" fontId="0" fillId="37" borderId="34" xfId="0" applyNumberFormat="1" applyFill="1" applyBorder="1" applyAlignment="1" applyProtection="1">
      <alignment horizontal="center" vertical="center"/>
      <protection/>
    </xf>
    <xf numFmtId="0" fontId="5" fillId="32" borderId="73" xfId="0" applyFont="1" applyFill="1" applyBorder="1" applyAlignment="1" applyProtection="1">
      <alignment horizontal="center"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0" fontId="5" fillId="32" borderId="34" xfId="0" applyFont="1" applyFill="1" applyBorder="1" applyAlignment="1" applyProtection="1">
      <alignment horizontal="center" vertical="center"/>
      <protection/>
    </xf>
    <xf numFmtId="177" fontId="4" fillId="4" borderId="97" xfId="0" applyNumberFormat="1" applyFont="1" applyFill="1" applyBorder="1" applyAlignment="1" applyProtection="1">
      <alignment horizontal="center" vertical="center"/>
      <protection/>
    </xf>
    <xf numFmtId="177" fontId="4" fillId="4" borderId="96" xfId="0" applyNumberFormat="1" applyFont="1" applyFill="1" applyBorder="1" applyAlignment="1" applyProtection="1">
      <alignment horizontal="center" vertical="center"/>
      <protection/>
    </xf>
    <xf numFmtId="177" fontId="4" fillId="4" borderId="40" xfId="0" applyNumberFormat="1" applyFont="1" applyFill="1" applyBorder="1" applyAlignment="1" applyProtection="1">
      <alignment horizontal="center" vertical="center"/>
      <protection/>
    </xf>
    <xf numFmtId="181" fontId="0" fillId="0" borderId="94" xfId="0" applyNumberFormat="1" applyFill="1" applyBorder="1" applyAlignment="1" applyProtection="1">
      <alignment horizontal="center" vertical="center"/>
      <protection/>
    </xf>
    <xf numFmtId="181" fontId="0" fillId="0" borderId="96" xfId="0" applyNumberFormat="1" applyFill="1" applyBorder="1" applyAlignment="1" applyProtection="1">
      <alignment horizontal="center" vertical="center"/>
      <protection/>
    </xf>
    <xf numFmtId="181" fontId="0" fillId="0" borderId="95" xfId="0" applyNumberFormat="1" applyFill="1" applyBorder="1" applyAlignment="1" applyProtection="1">
      <alignment horizontal="center" vertical="center"/>
      <protection/>
    </xf>
    <xf numFmtId="0" fontId="5" fillId="32" borderId="46" xfId="0" applyFont="1" applyFill="1" applyBorder="1" applyAlignment="1" applyProtection="1">
      <alignment horizontal="center" vertical="center"/>
      <protection/>
    </xf>
    <xf numFmtId="0" fontId="5" fillId="32" borderId="74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0" fontId="4" fillId="4" borderId="97" xfId="0" applyFont="1" applyFill="1" applyBorder="1" applyAlignment="1" applyProtection="1">
      <alignment vertical="center"/>
      <protection/>
    </xf>
    <xf numFmtId="0" fontId="4" fillId="4" borderId="96" xfId="0" applyFont="1" applyFill="1" applyBorder="1" applyAlignment="1" applyProtection="1">
      <alignment vertical="center"/>
      <protection/>
    </xf>
    <xf numFmtId="0" fontId="4" fillId="4" borderId="95" xfId="0" applyFont="1" applyFill="1" applyBorder="1" applyAlignment="1" applyProtection="1">
      <alignment vertical="center"/>
      <protection/>
    </xf>
    <xf numFmtId="0" fontId="0" fillId="0" borderId="78" xfId="0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/>
      <protection locked="0"/>
    </xf>
    <xf numFmtId="0" fontId="0" fillId="0" borderId="79" xfId="0" applyFill="1" applyBorder="1" applyAlignment="1" applyProtection="1">
      <alignment vertical="center"/>
      <protection locked="0"/>
    </xf>
    <xf numFmtId="0" fontId="5" fillId="36" borderId="56" xfId="0" applyFont="1" applyFill="1" applyBorder="1" applyAlignment="1" applyProtection="1">
      <alignment vertical="center"/>
      <protection locked="0"/>
    </xf>
    <xf numFmtId="0" fontId="5" fillId="36" borderId="57" xfId="0" applyFont="1" applyFill="1" applyBorder="1" applyAlignment="1" applyProtection="1">
      <alignment vertical="center"/>
      <protection locked="0"/>
    </xf>
    <xf numFmtId="0" fontId="5" fillId="36" borderId="58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5" fillId="32" borderId="20" xfId="0" applyFont="1" applyFill="1" applyBorder="1" applyAlignment="1">
      <alignment horizontal="center" vertical="center"/>
    </xf>
    <xf numFmtId="0" fontId="5" fillId="32" borderId="98" xfId="0" applyFont="1" applyFill="1" applyBorder="1" applyAlignment="1">
      <alignment horizontal="center" vertical="center"/>
    </xf>
    <xf numFmtId="0" fontId="11" fillId="32" borderId="99" xfId="0" applyFont="1" applyFill="1" applyBorder="1" applyAlignment="1">
      <alignment horizontal="center" vertical="center"/>
    </xf>
    <xf numFmtId="0" fontId="11" fillId="32" borderId="100" xfId="0" applyFont="1" applyFill="1" applyBorder="1" applyAlignment="1">
      <alignment horizontal="center" vertical="center"/>
    </xf>
    <xf numFmtId="0" fontId="11" fillId="32" borderId="9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5" fillId="0" borderId="102" xfId="0" applyFont="1" applyFill="1" applyBorder="1" applyAlignment="1">
      <alignment vertical="center"/>
    </xf>
    <xf numFmtId="0" fontId="11" fillId="0" borderId="103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9" fontId="5" fillId="35" borderId="10" xfId="0" applyNumberFormat="1" applyFont="1" applyFill="1" applyBorder="1" applyAlignment="1">
      <alignment vertical="center"/>
    </xf>
    <xf numFmtId="179" fontId="5" fillId="35" borderId="48" xfId="0" applyNumberFormat="1" applyFont="1" applyFill="1" applyBorder="1" applyAlignment="1">
      <alignment vertical="center"/>
    </xf>
    <xf numFmtId="179" fontId="5" fillId="35" borderId="43" xfId="0" applyNumberFormat="1" applyFont="1" applyFill="1" applyBorder="1" applyAlignment="1">
      <alignment vertical="center"/>
    </xf>
    <xf numFmtId="0" fontId="5" fillId="35" borderId="20" xfId="0" applyFont="1" applyFill="1" applyBorder="1" applyAlignment="1">
      <alignment vertical="center" shrinkToFit="1"/>
    </xf>
    <xf numFmtId="0" fontId="5" fillId="35" borderId="105" xfId="0" applyFont="1" applyFill="1" applyBorder="1" applyAlignment="1">
      <alignment vertical="center" shrinkToFit="1"/>
    </xf>
    <xf numFmtId="0" fontId="5" fillId="35" borderId="42" xfId="0" applyFont="1" applyFill="1" applyBorder="1" applyAlignment="1">
      <alignment vertical="center" shrinkToFit="1"/>
    </xf>
    <xf numFmtId="0" fontId="11" fillId="35" borderId="10" xfId="0" applyFont="1" applyFill="1" applyBorder="1" applyAlignment="1">
      <alignment vertical="center"/>
    </xf>
    <xf numFmtId="0" fontId="11" fillId="35" borderId="48" xfId="0" applyFont="1" applyFill="1" applyBorder="1" applyAlignment="1">
      <alignment vertical="center"/>
    </xf>
    <xf numFmtId="0" fontId="11" fillId="35" borderId="43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12</xdr:row>
      <xdr:rowOff>0</xdr:rowOff>
    </xdr:from>
    <xdr:to>
      <xdr:col>13</xdr:col>
      <xdr:colOff>28575</xdr:colOff>
      <xdr:row>27</xdr:row>
      <xdr:rowOff>57150</xdr:rowOff>
    </xdr:to>
    <xdr:sp>
      <xdr:nvSpPr>
        <xdr:cNvPr id="1" name="Rectangle 93"/>
        <xdr:cNvSpPr>
          <a:spLocks/>
        </xdr:cNvSpPr>
      </xdr:nvSpPr>
      <xdr:spPr>
        <a:xfrm>
          <a:off x="352425" y="2324100"/>
          <a:ext cx="2676525" cy="26289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19050</xdr:rowOff>
    </xdr:from>
    <xdr:to>
      <xdr:col>26</xdr:col>
      <xdr:colOff>9525</xdr:colOff>
      <xdr:row>27</xdr:row>
      <xdr:rowOff>47625</xdr:rowOff>
    </xdr:to>
    <xdr:sp>
      <xdr:nvSpPr>
        <xdr:cNvPr id="2" name="Rectangle 92"/>
        <xdr:cNvSpPr>
          <a:spLocks/>
        </xdr:cNvSpPr>
      </xdr:nvSpPr>
      <xdr:spPr>
        <a:xfrm>
          <a:off x="3009900" y="2343150"/>
          <a:ext cx="3095625" cy="26003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85725</xdr:colOff>
      <xdr:row>15</xdr:row>
      <xdr:rowOff>19050</xdr:rowOff>
    </xdr:from>
    <xdr:to>
      <xdr:col>19</xdr:col>
      <xdr:colOff>114300</xdr:colOff>
      <xdr:row>27</xdr:row>
      <xdr:rowOff>0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0408" b="17201"/>
        <a:stretch>
          <a:fillRect/>
        </a:stretch>
      </xdr:blipFill>
      <xdr:spPr>
        <a:xfrm>
          <a:off x="2133600" y="2857500"/>
          <a:ext cx="2409825" cy="2038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20</xdr:row>
      <xdr:rowOff>85725</xdr:rowOff>
    </xdr:from>
    <xdr:to>
      <xdr:col>24</xdr:col>
      <xdr:colOff>238125</xdr:colOff>
      <xdr:row>22</xdr:row>
      <xdr:rowOff>161925</xdr:rowOff>
    </xdr:to>
    <xdr:sp>
      <xdr:nvSpPr>
        <xdr:cNvPr id="4" name="Text Box 60"/>
        <xdr:cNvSpPr txBox="1">
          <a:spLocks noChangeArrowheads="1"/>
        </xdr:cNvSpPr>
      </xdr:nvSpPr>
      <xdr:spPr>
        <a:xfrm>
          <a:off x="4667250" y="378142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断熱材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付属防湿フィルム</a:t>
          </a:r>
        </a:p>
      </xdr:txBody>
    </xdr:sp>
    <xdr:clientData/>
  </xdr:twoCellAnchor>
  <xdr:twoCellAnchor>
    <xdr:from>
      <xdr:col>20</xdr:col>
      <xdr:colOff>9525</xdr:colOff>
      <xdr:row>23</xdr:row>
      <xdr:rowOff>47625</xdr:rowOff>
    </xdr:from>
    <xdr:to>
      <xdr:col>25</xdr:col>
      <xdr:colOff>200025</xdr:colOff>
      <xdr:row>25</xdr:row>
      <xdr:rowOff>66675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4676775" y="4257675"/>
          <a:ext cx="1381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ロックウール断熱材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アムマット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20</xdr:col>
      <xdr:colOff>19050</xdr:colOff>
      <xdr:row>17</xdr:row>
      <xdr:rowOff>161925</xdr:rowOff>
    </xdr:from>
    <xdr:to>
      <xdr:col>24</xdr:col>
      <xdr:colOff>238125</xdr:colOff>
      <xdr:row>19</xdr:row>
      <xdr:rowOff>19050</xdr:rowOff>
    </xdr:to>
    <xdr:sp>
      <xdr:nvSpPr>
        <xdr:cNvPr id="6" name="Text Box 62"/>
        <xdr:cNvSpPr txBox="1">
          <a:spLocks noChangeArrowheads="1"/>
        </xdr:cNvSpPr>
      </xdr:nvSpPr>
      <xdr:spPr>
        <a:xfrm>
          <a:off x="4686300" y="3343275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内装下地材</a:t>
          </a:r>
        </a:p>
      </xdr:txBody>
    </xdr:sp>
    <xdr:clientData/>
  </xdr:twoCellAnchor>
  <xdr:twoCellAnchor>
    <xdr:from>
      <xdr:col>3</xdr:col>
      <xdr:colOff>0</xdr:colOff>
      <xdr:row>16</xdr:row>
      <xdr:rowOff>19050</xdr:rowOff>
    </xdr:from>
    <xdr:to>
      <xdr:col>8</xdr:col>
      <xdr:colOff>123825</xdr:colOff>
      <xdr:row>18</xdr:row>
      <xdr:rowOff>0</xdr:rowOff>
    </xdr:to>
    <xdr:sp>
      <xdr:nvSpPr>
        <xdr:cNvPr id="7" name="Text Box 63"/>
        <xdr:cNvSpPr txBox="1">
          <a:spLocks noChangeArrowheads="1"/>
        </xdr:cNvSpPr>
      </xdr:nvSpPr>
      <xdr:spPr>
        <a:xfrm>
          <a:off x="561975" y="3028950"/>
          <a:ext cx="1371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断熱材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付属フィルム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孔あき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</xdr:row>
      <xdr:rowOff>142875</xdr:rowOff>
    </xdr:from>
    <xdr:to>
      <xdr:col>8</xdr:col>
      <xdr:colOff>19050</xdr:colOff>
      <xdr:row>20</xdr:row>
      <xdr:rowOff>0</xdr:rowOff>
    </xdr:to>
    <xdr:sp>
      <xdr:nvSpPr>
        <xdr:cNvPr id="8" name="Text Box 64"/>
        <xdr:cNvSpPr txBox="1">
          <a:spLocks noChangeArrowheads="1"/>
        </xdr:cNvSpPr>
      </xdr:nvSpPr>
      <xdr:spPr>
        <a:xfrm>
          <a:off x="561975" y="349567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</a:t>
          </a:r>
        </a:p>
      </xdr:txBody>
    </xdr:sp>
    <xdr:clientData/>
  </xdr:twoCellAnchor>
  <xdr:twoCellAnchor>
    <xdr:from>
      <xdr:col>3</xdr:col>
      <xdr:colOff>0</xdr:colOff>
      <xdr:row>20</xdr:row>
      <xdr:rowOff>142875</xdr:rowOff>
    </xdr:from>
    <xdr:to>
      <xdr:col>7</xdr:col>
      <xdr:colOff>228600</xdr:colOff>
      <xdr:row>22</xdr:row>
      <xdr:rowOff>9525</xdr:rowOff>
    </xdr:to>
    <xdr:sp>
      <xdr:nvSpPr>
        <xdr:cNvPr id="9" name="Text Box 65"/>
        <xdr:cNvSpPr txBox="1">
          <a:spLocks noChangeArrowheads="1"/>
        </xdr:cNvSpPr>
      </xdr:nvSpPr>
      <xdr:spPr>
        <a:xfrm>
          <a:off x="561975" y="3838575"/>
          <a:ext cx="1238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透湿防水シート</a:t>
          </a:r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8</xdr:col>
      <xdr:colOff>9525</xdr:colOff>
      <xdr:row>24</xdr:row>
      <xdr:rowOff>0</xdr:rowOff>
    </xdr:to>
    <xdr:sp>
      <xdr:nvSpPr>
        <xdr:cNvPr id="10" name="Text Box 66"/>
        <xdr:cNvSpPr txBox="1">
          <a:spLocks noChangeArrowheads="1"/>
        </xdr:cNvSpPr>
      </xdr:nvSpPr>
      <xdr:spPr>
        <a:xfrm>
          <a:off x="561975" y="41910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層</a:t>
          </a:r>
        </a:p>
      </xdr:txBody>
    </xdr:sp>
    <xdr:clientData/>
  </xdr:twoCellAnchor>
  <xdr:twoCellAnchor>
    <xdr:from>
      <xdr:col>2</xdr:col>
      <xdr:colOff>200025</xdr:colOff>
      <xdr:row>24</xdr:row>
      <xdr:rowOff>161925</xdr:rowOff>
    </xdr:from>
    <xdr:to>
      <xdr:col>8</xdr:col>
      <xdr:colOff>0</xdr:colOff>
      <xdr:row>26</xdr:row>
      <xdr:rowOff>0</xdr:rowOff>
    </xdr:to>
    <xdr:sp>
      <xdr:nvSpPr>
        <xdr:cNvPr id="11" name="Text Box 67"/>
        <xdr:cNvSpPr txBox="1">
          <a:spLocks noChangeArrowheads="1"/>
        </xdr:cNvSpPr>
      </xdr:nvSpPr>
      <xdr:spPr>
        <a:xfrm>
          <a:off x="561975" y="4543425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壁</a:t>
          </a:r>
        </a:p>
      </xdr:txBody>
    </xdr:sp>
    <xdr:clientData/>
  </xdr:twoCellAnchor>
  <xdr:twoCellAnchor>
    <xdr:from>
      <xdr:col>7</xdr:col>
      <xdr:colOff>0</xdr:colOff>
      <xdr:row>13</xdr:row>
      <xdr:rowOff>161925</xdr:rowOff>
    </xdr:from>
    <xdr:to>
      <xdr:col>17</xdr:col>
      <xdr:colOff>200025</xdr:colOff>
      <xdr:row>28</xdr:row>
      <xdr:rowOff>0</xdr:rowOff>
    </xdr:to>
    <xdr:grpSp>
      <xdr:nvGrpSpPr>
        <xdr:cNvPr id="12" name="Group 71"/>
        <xdr:cNvGrpSpPr>
          <a:grpSpLocks/>
        </xdr:cNvGrpSpPr>
      </xdr:nvGrpSpPr>
      <xdr:grpSpPr>
        <a:xfrm>
          <a:off x="1571625" y="2657475"/>
          <a:ext cx="2581275" cy="2409825"/>
          <a:chOff x="363" y="189"/>
          <a:chExt cx="296" cy="306"/>
        </a:xfrm>
        <a:solidFill>
          <a:srgbClr val="FFFFFF"/>
        </a:solidFill>
      </xdr:grpSpPr>
      <xdr:sp>
        <xdr:nvSpPr>
          <xdr:cNvPr id="13" name="Line 68"/>
          <xdr:cNvSpPr>
            <a:spLocks/>
          </xdr:cNvSpPr>
        </xdr:nvSpPr>
        <xdr:spPr>
          <a:xfrm>
            <a:off x="513" y="189"/>
            <a:ext cx="0" cy="3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9"/>
          <xdr:cNvSpPr>
            <a:spLocks/>
          </xdr:cNvSpPr>
        </xdr:nvSpPr>
        <xdr:spPr>
          <a:xfrm>
            <a:off x="513" y="199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70"/>
          <xdr:cNvSpPr>
            <a:spLocks/>
          </xdr:cNvSpPr>
        </xdr:nvSpPr>
        <xdr:spPr>
          <a:xfrm flipH="1">
            <a:off x="363" y="199"/>
            <a:ext cx="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12</xdr:row>
      <xdr:rowOff>161925</xdr:rowOff>
    </xdr:from>
    <xdr:to>
      <xdr:col>22</xdr:col>
      <xdr:colOff>209550</xdr:colOff>
      <xdr:row>14</xdr:row>
      <xdr:rowOff>19050</xdr:rowOff>
    </xdr:to>
    <xdr:sp>
      <xdr:nvSpPr>
        <xdr:cNvPr id="16" name="Text Box 72"/>
        <xdr:cNvSpPr txBox="1">
          <a:spLocks noChangeArrowheads="1"/>
        </xdr:cNvSpPr>
      </xdr:nvSpPr>
      <xdr:spPr>
        <a:xfrm>
          <a:off x="3238500" y="248602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室内側：透湿抵抗（Ｒ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ｒ）</a:t>
          </a:r>
        </a:p>
      </xdr:txBody>
    </xdr:sp>
    <xdr:clientData/>
  </xdr:twoCellAnchor>
  <xdr:twoCellAnchor>
    <xdr:from>
      <xdr:col>4</xdr:col>
      <xdr:colOff>219075</xdr:colOff>
      <xdr:row>13</xdr:row>
      <xdr:rowOff>9525</xdr:rowOff>
    </xdr:from>
    <xdr:to>
      <xdr:col>11</xdr:col>
      <xdr:colOff>228600</xdr:colOff>
      <xdr:row>14</xdr:row>
      <xdr:rowOff>28575</xdr:rowOff>
    </xdr:to>
    <xdr:sp>
      <xdr:nvSpPr>
        <xdr:cNvPr id="17" name="Text Box 73"/>
        <xdr:cNvSpPr txBox="1">
          <a:spLocks noChangeArrowheads="1"/>
        </xdr:cNvSpPr>
      </xdr:nvSpPr>
      <xdr:spPr>
        <a:xfrm>
          <a:off x="1038225" y="2505075"/>
          <a:ext cx="1714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室外側：透湿抵抗（Ｒ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'o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18</xdr:col>
      <xdr:colOff>114300</xdr:colOff>
      <xdr:row>18</xdr:row>
      <xdr:rowOff>85725</xdr:rowOff>
    </xdr:from>
    <xdr:to>
      <xdr:col>20</xdr:col>
      <xdr:colOff>9525</xdr:colOff>
      <xdr:row>18</xdr:row>
      <xdr:rowOff>85725</xdr:rowOff>
    </xdr:to>
    <xdr:sp>
      <xdr:nvSpPr>
        <xdr:cNvPr id="18" name="Line 74"/>
        <xdr:cNvSpPr>
          <a:spLocks/>
        </xdr:cNvSpPr>
      </xdr:nvSpPr>
      <xdr:spPr>
        <a:xfrm flipV="1">
          <a:off x="4305300" y="3438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21</xdr:row>
      <xdr:rowOff>0</xdr:rowOff>
    </xdr:from>
    <xdr:to>
      <xdr:col>19</xdr:col>
      <xdr:colOff>228600</xdr:colOff>
      <xdr:row>21</xdr:row>
      <xdr:rowOff>0</xdr:rowOff>
    </xdr:to>
    <xdr:sp>
      <xdr:nvSpPr>
        <xdr:cNvPr id="19" name="Line 75"/>
        <xdr:cNvSpPr>
          <a:spLocks/>
        </xdr:cNvSpPr>
      </xdr:nvSpPr>
      <xdr:spPr>
        <a:xfrm>
          <a:off x="4143375" y="38671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133350</xdr:rowOff>
    </xdr:from>
    <xdr:to>
      <xdr:col>20</xdr:col>
      <xdr:colOff>19050</xdr:colOff>
      <xdr:row>23</xdr:row>
      <xdr:rowOff>133350</xdr:rowOff>
    </xdr:to>
    <xdr:sp>
      <xdr:nvSpPr>
        <xdr:cNvPr id="20" name="Line 76"/>
        <xdr:cNvSpPr>
          <a:spLocks/>
        </xdr:cNvSpPr>
      </xdr:nvSpPr>
      <xdr:spPr>
        <a:xfrm>
          <a:off x="3714750" y="4343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95250</xdr:rowOff>
    </xdr:from>
    <xdr:to>
      <xdr:col>12</xdr:col>
      <xdr:colOff>209550</xdr:colOff>
      <xdr:row>16</xdr:row>
      <xdr:rowOff>95250</xdr:rowOff>
    </xdr:to>
    <xdr:sp>
      <xdr:nvSpPr>
        <xdr:cNvPr id="21" name="Line 77"/>
        <xdr:cNvSpPr>
          <a:spLocks/>
        </xdr:cNvSpPr>
      </xdr:nvSpPr>
      <xdr:spPr>
        <a:xfrm>
          <a:off x="1924050" y="3105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76200</xdr:rowOff>
    </xdr:from>
    <xdr:to>
      <xdr:col>11</xdr:col>
      <xdr:colOff>219075</xdr:colOff>
      <xdr:row>19</xdr:row>
      <xdr:rowOff>76200</xdr:rowOff>
    </xdr:to>
    <xdr:sp>
      <xdr:nvSpPr>
        <xdr:cNvPr id="22" name="Line 78"/>
        <xdr:cNvSpPr>
          <a:spLocks/>
        </xdr:cNvSpPr>
      </xdr:nvSpPr>
      <xdr:spPr>
        <a:xfrm>
          <a:off x="1895475" y="3600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11</xdr:col>
      <xdr:colOff>114300</xdr:colOff>
      <xdr:row>21</xdr:row>
      <xdr:rowOff>76200</xdr:rowOff>
    </xdr:to>
    <xdr:sp>
      <xdr:nvSpPr>
        <xdr:cNvPr id="23" name="Line 79"/>
        <xdr:cNvSpPr>
          <a:spLocks/>
        </xdr:cNvSpPr>
      </xdr:nvSpPr>
      <xdr:spPr>
        <a:xfrm>
          <a:off x="1914525" y="3943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66675</xdr:rowOff>
    </xdr:from>
    <xdr:to>
      <xdr:col>11</xdr:col>
      <xdr:colOff>28575</xdr:colOff>
      <xdr:row>23</xdr:row>
      <xdr:rowOff>66675</xdr:rowOff>
    </xdr:to>
    <xdr:sp>
      <xdr:nvSpPr>
        <xdr:cNvPr id="24" name="Line 80"/>
        <xdr:cNvSpPr>
          <a:spLocks/>
        </xdr:cNvSpPr>
      </xdr:nvSpPr>
      <xdr:spPr>
        <a:xfrm>
          <a:off x="1924050" y="4276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76200</xdr:rowOff>
    </xdr:from>
    <xdr:to>
      <xdr:col>10</xdr:col>
      <xdr:colOff>104775</xdr:colOff>
      <xdr:row>25</xdr:row>
      <xdr:rowOff>76200</xdr:rowOff>
    </xdr:to>
    <xdr:sp>
      <xdr:nvSpPr>
        <xdr:cNvPr id="25" name="Line 81"/>
        <xdr:cNvSpPr>
          <a:spLocks/>
        </xdr:cNvSpPr>
      </xdr:nvSpPr>
      <xdr:spPr>
        <a:xfrm>
          <a:off x="1914525" y="4629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16</xdr:col>
      <xdr:colOff>0</xdr:colOff>
      <xdr:row>13</xdr:row>
      <xdr:rowOff>161925</xdr:rowOff>
    </xdr:to>
    <xdr:sp>
      <xdr:nvSpPr>
        <xdr:cNvPr id="26" name="AutoShape 82"/>
        <xdr:cNvSpPr>
          <a:spLocks/>
        </xdr:cNvSpPr>
      </xdr:nvSpPr>
      <xdr:spPr>
        <a:xfrm flipV="1">
          <a:off x="2286000" y="2152650"/>
          <a:ext cx="1428750" cy="504825"/>
        </a:xfrm>
        <a:prstGeom prst="upArrowCallout">
          <a:avLst>
            <a:gd name="adj1" fmla="val -4717"/>
            <a:gd name="adj2" fmla="val -10666"/>
            <a:gd name="adj3" fmla="val -23171"/>
            <a:gd name="adj4" fmla="val -6731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透湿抵抗中心</a:t>
          </a:r>
        </a:p>
      </xdr:txBody>
    </xdr:sp>
    <xdr:clientData/>
  </xdr:twoCellAnchor>
  <xdr:twoCellAnchor editAs="oneCell">
    <xdr:from>
      <xdr:col>26</xdr:col>
      <xdr:colOff>219075</xdr:colOff>
      <xdr:row>14</xdr:row>
      <xdr:rowOff>9525</xdr:rowOff>
    </xdr:from>
    <xdr:to>
      <xdr:col>31</xdr:col>
      <xdr:colOff>190500</xdr:colOff>
      <xdr:row>21</xdr:row>
      <xdr:rowOff>57150</xdr:rowOff>
    </xdr:to>
    <xdr:pic>
      <xdr:nvPicPr>
        <xdr:cNvPr id="27" name="Picture 359"/>
        <xdr:cNvPicPr preferRelativeResize="1">
          <a:picLocks noChangeAspect="1"/>
        </xdr:cNvPicPr>
      </xdr:nvPicPr>
      <xdr:blipFill>
        <a:blip r:embed="rId2"/>
        <a:srcRect r="17544" b="43768"/>
        <a:stretch>
          <a:fillRect/>
        </a:stretch>
      </xdr:blipFill>
      <xdr:spPr>
        <a:xfrm>
          <a:off x="6315075" y="2676525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76200</xdr:colOff>
      <xdr:row>15</xdr:row>
      <xdr:rowOff>142875</xdr:rowOff>
    </xdr:from>
    <xdr:to>
      <xdr:col>31</xdr:col>
      <xdr:colOff>28575</xdr:colOff>
      <xdr:row>18</xdr:row>
      <xdr:rowOff>133350</xdr:rowOff>
    </xdr:to>
    <xdr:sp>
      <xdr:nvSpPr>
        <xdr:cNvPr id="28" name="Oval 360"/>
        <xdr:cNvSpPr>
          <a:spLocks/>
        </xdr:cNvSpPr>
      </xdr:nvSpPr>
      <xdr:spPr>
        <a:xfrm>
          <a:off x="6943725" y="2981325"/>
          <a:ext cx="428625" cy="504825"/>
        </a:xfrm>
        <a:prstGeom prst="ellips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22</xdr:row>
      <xdr:rowOff>66675</xdr:rowOff>
    </xdr:from>
    <xdr:to>
      <xdr:col>33</xdr:col>
      <xdr:colOff>190500</xdr:colOff>
      <xdr:row>26</xdr:row>
      <xdr:rowOff>133350</xdr:rowOff>
    </xdr:to>
    <xdr:sp>
      <xdr:nvSpPr>
        <xdr:cNvPr id="29" name="AutoShape 362"/>
        <xdr:cNvSpPr>
          <a:spLocks/>
        </xdr:cNvSpPr>
      </xdr:nvSpPr>
      <xdr:spPr>
        <a:xfrm>
          <a:off x="6648450" y="4105275"/>
          <a:ext cx="1362075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・内装下地材は、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横架台、桁まで貼り上がったいない場合は、算入出来ません。</a:t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31</xdr:col>
      <xdr:colOff>200025</xdr:colOff>
      <xdr:row>22</xdr:row>
      <xdr:rowOff>66675</xdr:rowOff>
    </xdr:to>
    <xdr:sp>
      <xdr:nvSpPr>
        <xdr:cNvPr id="30" name="Line 363"/>
        <xdr:cNvSpPr>
          <a:spLocks/>
        </xdr:cNvSpPr>
      </xdr:nvSpPr>
      <xdr:spPr>
        <a:xfrm flipH="1" flipV="1">
          <a:off x="7124700" y="3200400"/>
          <a:ext cx="419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12</xdr:row>
      <xdr:rowOff>142875</xdr:rowOff>
    </xdr:from>
    <xdr:to>
      <xdr:col>34</xdr:col>
      <xdr:colOff>9525</xdr:colOff>
      <xdr:row>27</xdr:row>
      <xdr:rowOff>28575</xdr:rowOff>
    </xdr:to>
    <xdr:sp>
      <xdr:nvSpPr>
        <xdr:cNvPr id="31" name="AutoShape 375"/>
        <xdr:cNvSpPr>
          <a:spLocks/>
        </xdr:cNvSpPr>
      </xdr:nvSpPr>
      <xdr:spPr>
        <a:xfrm>
          <a:off x="6200775" y="2466975"/>
          <a:ext cx="1866900" cy="24574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95250</xdr:rowOff>
    </xdr:from>
    <xdr:to>
      <xdr:col>26</xdr:col>
      <xdr:colOff>0</xdr:colOff>
      <xdr:row>15</xdr:row>
      <xdr:rowOff>57150</xdr:rowOff>
    </xdr:to>
    <xdr:sp>
      <xdr:nvSpPr>
        <xdr:cNvPr id="1" name="Rectangle 84"/>
        <xdr:cNvSpPr>
          <a:spLocks/>
        </xdr:cNvSpPr>
      </xdr:nvSpPr>
      <xdr:spPr>
        <a:xfrm>
          <a:off x="361950" y="2247900"/>
          <a:ext cx="5734050" cy="6477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26</xdr:col>
      <xdr:colOff>0</xdr:colOff>
      <xdr:row>24</xdr:row>
      <xdr:rowOff>152400</xdr:rowOff>
    </xdr:to>
    <xdr:sp>
      <xdr:nvSpPr>
        <xdr:cNvPr id="2" name="Rectangle 83"/>
        <xdr:cNvSpPr>
          <a:spLocks/>
        </xdr:cNvSpPr>
      </xdr:nvSpPr>
      <xdr:spPr>
        <a:xfrm>
          <a:off x="361950" y="2838450"/>
          <a:ext cx="5734050" cy="1695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21</xdr:row>
      <xdr:rowOff>19050</xdr:rowOff>
    </xdr:from>
    <xdr:to>
      <xdr:col>25</xdr:col>
      <xdr:colOff>47625</xdr:colOff>
      <xdr:row>23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886200"/>
          <a:ext cx="971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断熱材付属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防湿フィルム</a:t>
          </a:r>
        </a:p>
      </xdr:txBody>
    </xdr:sp>
    <xdr:clientData/>
  </xdr:twoCellAnchor>
  <xdr:twoCellAnchor>
    <xdr:from>
      <xdr:col>21</xdr:col>
      <xdr:colOff>28575</xdr:colOff>
      <xdr:row>17</xdr:row>
      <xdr:rowOff>0</xdr:rowOff>
    </xdr:from>
    <xdr:to>
      <xdr:col>25</xdr:col>
      <xdr:colOff>228600</xdr:colOff>
      <xdr:row>20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933950" y="3181350"/>
          <a:ext cx="1152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断熱材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ﾛｯｸｳｰﾙ断熱材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21</xdr:col>
      <xdr:colOff>28575</xdr:colOff>
      <xdr:row>23</xdr:row>
      <xdr:rowOff>47625</xdr:rowOff>
    </xdr:from>
    <xdr:to>
      <xdr:col>25</xdr:col>
      <xdr:colOff>38100</xdr:colOff>
      <xdr:row>24</xdr:row>
      <xdr:rowOff>76200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33950" y="42576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内装下地材</a:t>
          </a:r>
        </a:p>
      </xdr:txBody>
    </xdr:sp>
    <xdr:clientData/>
  </xdr:twoCellAnchor>
  <xdr:twoCellAnchor>
    <xdr:from>
      <xdr:col>21</xdr:col>
      <xdr:colOff>28575</xdr:colOff>
      <xdr:row>13</xdr:row>
      <xdr:rowOff>0</xdr:rowOff>
    </xdr:from>
    <xdr:to>
      <xdr:col>25</xdr:col>
      <xdr:colOff>152400</xdr:colOff>
      <xdr:row>14</xdr:row>
      <xdr:rowOff>152400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933950" y="2495550"/>
          <a:ext cx="1076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④断熱材付属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フィルム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孔あき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0</xdr:colOff>
      <xdr:row>20</xdr:row>
      <xdr:rowOff>95250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361950" y="3352800"/>
          <a:ext cx="1209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室内側：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透湿抵抗（Ｒ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ｒ）</a:t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6</xdr:col>
      <xdr:colOff>228600</xdr:colOff>
      <xdr:row>14</xdr:row>
      <xdr:rowOff>19050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42900" y="2324100"/>
          <a:ext cx="1219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外気側：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透湿抵抗（Ｒ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'o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7</xdr:col>
      <xdr:colOff>142875</xdr:colOff>
      <xdr:row>14</xdr:row>
      <xdr:rowOff>142875</xdr:rowOff>
    </xdr:from>
    <xdr:to>
      <xdr:col>19</xdr:col>
      <xdr:colOff>161925</xdr:colOff>
      <xdr:row>24</xdr:row>
      <xdr:rowOff>38100</xdr:rowOff>
    </xdr:to>
    <xdr:grpSp>
      <xdr:nvGrpSpPr>
        <xdr:cNvPr id="9" name="Group 70"/>
        <xdr:cNvGrpSpPr>
          <a:grpSpLocks/>
        </xdr:cNvGrpSpPr>
      </xdr:nvGrpSpPr>
      <xdr:grpSpPr>
        <a:xfrm>
          <a:off x="1714500" y="2809875"/>
          <a:ext cx="2876550" cy="1609725"/>
          <a:chOff x="212" y="207"/>
          <a:chExt cx="327" cy="169"/>
        </a:xfrm>
        <a:solidFill>
          <a:srgbClr val="FFFFFF"/>
        </a:solidFill>
      </xdr:grpSpPr>
      <xdr:grpSp>
        <xdr:nvGrpSpPr>
          <xdr:cNvPr id="10" name="Group 69"/>
          <xdr:cNvGrpSpPr>
            <a:grpSpLocks/>
          </xdr:cNvGrpSpPr>
        </xdr:nvGrpSpPr>
        <xdr:grpSpPr>
          <a:xfrm>
            <a:off x="213" y="209"/>
            <a:ext cx="326" cy="118"/>
            <a:chOff x="213" y="209"/>
            <a:chExt cx="326" cy="118"/>
          </a:xfrm>
          <a:solidFill>
            <a:srgbClr val="FFFFFF"/>
          </a:solidFill>
        </xdr:grpSpPr>
        <xdr:sp>
          <xdr:nvSpPr>
            <xdr:cNvPr id="11" name="Rectangle 35"/>
            <xdr:cNvSpPr>
              <a:spLocks/>
            </xdr:cNvSpPr>
          </xdr:nvSpPr>
          <xdr:spPr>
            <a:xfrm>
              <a:off x="214" y="211"/>
              <a:ext cx="324" cy="115"/>
            </a:xfrm>
            <a:prstGeom prst="rect">
              <a:avLst/>
            </a:prstGeom>
            <a:solidFill>
              <a:srgbClr val="FFCC99">
                <a:alpha val="6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37"/>
            <xdr:cNvSpPr>
              <a:spLocks/>
            </xdr:cNvSpPr>
          </xdr:nvSpPr>
          <xdr:spPr>
            <a:xfrm>
              <a:off x="213" y="209"/>
              <a:ext cx="326" cy="118"/>
            </a:xfrm>
            <a:custGeom>
              <a:pathLst>
                <a:path h="221" w="756">
                  <a:moveTo>
                    <a:pt x="38" y="168"/>
                  </a:moveTo>
                  <a:cubicBezTo>
                    <a:pt x="19" y="117"/>
                    <a:pt x="0" y="67"/>
                    <a:pt x="0" y="39"/>
                  </a:cubicBezTo>
                  <a:cubicBezTo>
                    <a:pt x="0" y="11"/>
                    <a:pt x="24" y="2"/>
                    <a:pt x="36" y="2"/>
                  </a:cubicBezTo>
                  <a:cubicBezTo>
                    <a:pt x="48" y="2"/>
                    <a:pt x="72" y="9"/>
                    <a:pt x="72" y="39"/>
                  </a:cubicBezTo>
                  <a:cubicBezTo>
                    <a:pt x="72" y="69"/>
                    <a:pt x="36" y="154"/>
                    <a:pt x="36" y="184"/>
                  </a:cubicBezTo>
                  <a:cubicBezTo>
                    <a:pt x="36" y="214"/>
                    <a:pt x="61" y="220"/>
                    <a:pt x="73" y="219"/>
                  </a:cubicBezTo>
                  <a:cubicBezTo>
                    <a:pt x="85" y="218"/>
                    <a:pt x="108" y="210"/>
                    <a:pt x="108" y="180"/>
                  </a:cubicBezTo>
                  <a:cubicBezTo>
                    <a:pt x="108" y="150"/>
                    <a:pt x="73" y="67"/>
                    <a:pt x="73" y="37"/>
                  </a:cubicBezTo>
                  <a:cubicBezTo>
                    <a:pt x="73" y="7"/>
                    <a:pt x="97" y="0"/>
                    <a:pt x="109" y="1"/>
                  </a:cubicBezTo>
                  <a:cubicBezTo>
                    <a:pt x="121" y="2"/>
                    <a:pt x="143" y="11"/>
                    <a:pt x="143" y="41"/>
                  </a:cubicBezTo>
                  <a:cubicBezTo>
                    <a:pt x="143" y="71"/>
                    <a:pt x="109" y="154"/>
                    <a:pt x="109" y="184"/>
                  </a:cubicBezTo>
                  <a:cubicBezTo>
                    <a:pt x="109" y="214"/>
                    <a:pt x="133" y="220"/>
                    <a:pt x="145" y="219"/>
                  </a:cubicBezTo>
                  <a:cubicBezTo>
                    <a:pt x="157" y="218"/>
                    <a:pt x="180" y="210"/>
                    <a:pt x="180" y="180"/>
                  </a:cubicBezTo>
                  <a:cubicBezTo>
                    <a:pt x="180" y="150"/>
                    <a:pt x="144" y="69"/>
                    <a:pt x="144" y="39"/>
                  </a:cubicBezTo>
                  <a:cubicBezTo>
                    <a:pt x="144" y="9"/>
                    <a:pt x="169" y="2"/>
                    <a:pt x="181" y="2"/>
                  </a:cubicBezTo>
                  <a:cubicBezTo>
                    <a:pt x="193" y="2"/>
                    <a:pt x="215" y="8"/>
                    <a:pt x="215" y="39"/>
                  </a:cubicBezTo>
                  <a:cubicBezTo>
                    <a:pt x="215" y="70"/>
                    <a:pt x="181" y="156"/>
                    <a:pt x="182" y="186"/>
                  </a:cubicBezTo>
                  <a:cubicBezTo>
                    <a:pt x="183" y="216"/>
                    <a:pt x="210" y="221"/>
                    <a:pt x="221" y="220"/>
                  </a:cubicBezTo>
                  <a:cubicBezTo>
                    <a:pt x="232" y="219"/>
                    <a:pt x="252" y="212"/>
                    <a:pt x="251" y="182"/>
                  </a:cubicBezTo>
                  <a:cubicBezTo>
                    <a:pt x="250" y="152"/>
                    <a:pt x="215" y="68"/>
                    <a:pt x="215" y="38"/>
                  </a:cubicBezTo>
                  <a:cubicBezTo>
                    <a:pt x="215" y="8"/>
                    <a:pt x="239" y="3"/>
                    <a:pt x="251" y="3"/>
                  </a:cubicBezTo>
                  <a:cubicBezTo>
                    <a:pt x="263" y="3"/>
                    <a:pt x="288" y="9"/>
                    <a:pt x="288" y="39"/>
                  </a:cubicBezTo>
                  <a:cubicBezTo>
                    <a:pt x="288" y="69"/>
                    <a:pt x="252" y="153"/>
                    <a:pt x="252" y="183"/>
                  </a:cubicBezTo>
                  <a:cubicBezTo>
                    <a:pt x="252" y="213"/>
                    <a:pt x="275" y="220"/>
                    <a:pt x="287" y="220"/>
                  </a:cubicBezTo>
                  <a:cubicBezTo>
                    <a:pt x="299" y="220"/>
                    <a:pt x="325" y="212"/>
                    <a:pt x="325" y="182"/>
                  </a:cubicBezTo>
                  <a:cubicBezTo>
                    <a:pt x="325" y="152"/>
                    <a:pt x="288" y="69"/>
                    <a:pt x="288" y="39"/>
                  </a:cubicBezTo>
                  <a:cubicBezTo>
                    <a:pt x="288" y="9"/>
                    <a:pt x="311" y="3"/>
                    <a:pt x="323" y="3"/>
                  </a:cubicBezTo>
                  <a:cubicBezTo>
                    <a:pt x="335" y="3"/>
                    <a:pt x="359" y="8"/>
                    <a:pt x="359" y="38"/>
                  </a:cubicBezTo>
                  <a:cubicBezTo>
                    <a:pt x="359" y="68"/>
                    <a:pt x="325" y="153"/>
                    <a:pt x="325" y="183"/>
                  </a:cubicBezTo>
                  <a:cubicBezTo>
                    <a:pt x="325" y="213"/>
                    <a:pt x="348" y="218"/>
                    <a:pt x="360" y="218"/>
                  </a:cubicBezTo>
                  <a:cubicBezTo>
                    <a:pt x="372" y="218"/>
                    <a:pt x="395" y="213"/>
                    <a:pt x="395" y="183"/>
                  </a:cubicBezTo>
                  <a:cubicBezTo>
                    <a:pt x="395" y="153"/>
                    <a:pt x="360" y="68"/>
                    <a:pt x="360" y="38"/>
                  </a:cubicBezTo>
                  <a:cubicBezTo>
                    <a:pt x="360" y="8"/>
                    <a:pt x="384" y="4"/>
                    <a:pt x="396" y="4"/>
                  </a:cubicBezTo>
                  <a:cubicBezTo>
                    <a:pt x="408" y="4"/>
                    <a:pt x="430" y="9"/>
                    <a:pt x="430" y="39"/>
                  </a:cubicBezTo>
                  <a:cubicBezTo>
                    <a:pt x="430" y="69"/>
                    <a:pt x="396" y="153"/>
                    <a:pt x="396" y="183"/>
                  </a:cubicBezTo>
                  <a:cubicBezTo>
                    <a:pt x="396" y="213"/>
                    <a:pt x="419" y="218"/>
                    <a:pt x="431" y="218"/>
                  </a:cubicBezTo>
                  <a:cubicBezTo>
                    <a:pt x="443" y="218"/>
                    <a:pt x="467" y="212"/>
                    <a:pt x="467" y="182"/>
                  </a:cubicBezTo>
                  <a:cubicBezTo>
                    <a:pt x="467" y="152"/>
                    <a:pt x="431" y="68"/>
                    <a:pt x="431" y="38"/>
                  </a:cubicBezTo>
                  <a:cubicBezTo>
                    <a:pt x="431" y="8"/>
                    <a:pt x="457" y="3"/>
                    <a:pt x="469" y="3"/>
                  </a:cubicBezTo>
                  <a:cubicBezTo>
                    <a:pt x="481" y="3"/>
                    <a:pt x="504" y="9"/>
                    <a:pt x="504" y="39"/>
                  </a:cubicBezTo>
                  <a:cubicBezTo>
                    <a:pt x="504" y="69"/>
                    <a:pt x="467" y="155"/>
                    <a:pt x="467" y="185"/>
                  </a:cubicBezTo>
                  <a:cubicBezTo>
                    <a:pt x="467" y="215"/>
                    <a:pt x="491" y="220"/>
                    <a:pt x="503" y="220"/>
                  </a:cubicBezTo>
                  <a:cubicBezTo>
                    <a:pt x="515" y="220"/>
                    <a:pt x="540" y="212"/>
                    <a:pt x="540" y="182"/>
                  </a:cubicBezTo>
                  <a:cubicBezTo>
                    <a:pt x="540" y="152"/>
                    <a:pt x="505" y="70"/>
                    <a:pt x="505" y="40"/>
                  </a:cubicBezTo>
                  <a:cubicBezTo>
                    <a:pt x="505" y="10"/>
                    <a:pt x="527" y="3"/>
                    <a:pt x="539" y="3"/>
                  </a:cubicBezTo>
                  <a:cubicBezTo>
                    <a:pt x="551" y="3"/>
                    <a:pt x="576" y="10"/>
                    <a:pt x="576" y="40"/>
                  </a:cubicBezTo>
                  <a:cubicBezTo>
                    <a:pt x="576" y="70"/>
                    <a:pt x="538" y="154"/>
                    <a:pt x="539" y="184"/>
                  </a:cubicBezTo>
                  <a:cubicBezTo>
                    <a:pt x="540" y="214"/>
                    <a:pt x="568" y="220"/>
                    <a:pt x="580" y="220"/>
                  </a:cubicBezTo>
                  <a:cubicBezTo>
                    <a:pt x="592" y="220"/>
                    <a:pt x="615" y="213"/>
                    <a:pt x="614" y="183"/>
                  </a:cubicBezTo>
                  <a:cubicBezTo>
                    <a:pt x="613" y="153"/>
                    <a:pt x="577" y="70"/>
                    <a:pt x="577" y="40"/>
                  </a:cubicBezTo>
                  <a:cubicBezTo>
                    <a:pt x="577" y="10"/>
                    <a:pt x="601" y="2"/>
                    <a:pt x="612" y="2"/>
                  </a:cubicBezTo>
                  <a:cubicBezTo>
                    <a:pt x="623" y="2"/>
                    <a:pt x="646" y="10"/>
                    <a:pt x="646" y="40"/>
                  </a:cubicBezTo>
                  <a:cubicBezTo>
                    <a:pt x="646" y="70"/>
                    <a:pt x="615" y="151"/>
                    <a:pt x="615" y="181"/>
                  </a:cubicBezTo>
                  <a:cubicBezTo>
                    <a:pt x="615" y="211"/>
                    <a:pt x="638" y="219"/>
                    <a:pt x="649" y="219"/>
                  </a:cubicBezTo>
                  <a:cubicBezTo>
                    <a:pt x="660" y="219"/>
                    <a:pt x="684" y="212"/>
                    <a:pt x="684" y="182"/>
                  </a:cubicBezTo>
                  <a:cubicBezTo>
                    <a:pt x="684" y="152"/>
                    <a:pt x="647" y="67"/>
                    <a:pt x="647" y="37"/>
                  </a:cubicBezTo>
                  <a:cubicBezTo>
                    <a:pt x="647" y="7"/>
                    <a:pt x="671" y="2"/>
                    <a:pt x="683" y="2"/>
                  </a:cubicBezTo>
                  <a:cubicBezTo>
                    <a:pt x="695" y="2"/>
                    <a:pt x="718" y="10"/>
                    <a:pt x="718" y="40"/>
                  </a:cubicBezTo>
                  <a:cubicBezTo>
                    <a:pt x="718" y="70"/>
                    <a:pt x="683" y="154"/>
                    <a:pt x="683" y="184"/>
                  </a:cubicBezTo>
                  <a:cubicBezTo>
                    <a:pt x="683" y="214"/>
                    <a:pt x="708" y="220"/>
                    <a:pt x="720" y="220"/>
                  </a:cubicBezTo>
                  <a:cubicBezTo>
                    <a:pt x="732" y="220"/>
                    <a:pt x="756" y="212"/>
                    <a:pt x="756" y="182"/>
                  </a:cubicBezTo>
                  <a:cubicBezTo>
                    <a:pt x="756" y="152"/>
                    <a:pt x="725" y="62"/>
                    <a:pt x="719" y="3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3" name="Rectangle 39"/>
          <xdr:cNvSpPr>
            <a:spLocks/>
          </xdr:cNvSpPr>
        </xdr:nvSpPr>
        <xdr:spPr>
          <a:xfrm>
            <a:off x="212" y="359"/>
            <a:ext cx="327" cy="17"/>
          </a:xfrm>
          <a:prstGeom prst="rect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40"/>
          <xdr:cNvSpPr>
            <a:spLocks/>
          </xdr:cNvSpPr>
        </xdr:nvSpPr>
        <xdr:spPr>
          <a:xfrm flipV="1">
            <a:off x="213" y="330"/>
            <a:ext cx="32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" name="Group 41"/>
          <xdr:cNvGrpSpPr>
            <a:grpSpLocks/>
          </xdr:cNvGrpSpPr>
        </xdr:nvGrpSpPr>
        <xdr:grpSpPr>
          <a:xfrm>
            <a:off x="222" y="332"/>
            <a:ext cx="25" cy="27"/>
            <a:chOff x="231" y="127"/>
            <a:chExt cx="146" cy="144"/>
          </a:xfrm>
          <a:solidFill>
            <a:srgbClr val="FFFFFF"/>
          </a:solidFill>
        </xdr:grpSpPr>
        <xdr:sp>
          <xdr:nvSpPr>
            <xdr:cNvPr id="16" name="Rectangle 42"/>
            <xdr:cNvSpPr>
              <a:spLocks/>
            </xdr:cNvSpPr>
          </xdr:nvSpPr>
          <xdr:spPr>
            <a:xfrm>
              <a:off x="231" y="127"/>
              <a:ext cx="146" cy="1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43"/>
            <xdr:cNvSpPr>
              <a:spLocks/>
            </xdr:cNvSpPr>
          </xdr:nvSpPr>
          <xdr:spPr>
            <a:xfrm>
              <a:off x="231" y="128"/>
              <a:ext cx="146" cy="1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44"/>
            <xdr:cNvSpPr>
              <a:spLocks/>
            </xdr:cNvSpPr>
          </xdr:nvSpPr>
          <xdr:spPr>
            <a:xfrm flipV="1">
              <a:off x="232" y="129"/>
              <a:ext cx="145" cy="1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" name="Group 45"/>
          <xdr:cNvGrpSpPr>
            <a:grpSpLocks/>
          </xdr:cNvGrpSpPr>
        </xdr:nvGrpSpPr>
        <xdr:grpSpPr>
          <a:xfrm>
            <a:off x="463" y="331"/>
            <a:ext cx="25" cy="27"/>
            <a:chOff x="231" y="127"/>
            <a:chExt cx="146" cy="144"/>
          </a:xfrm>
          <a:solidFill>
            <a:srgbClr val="FFFFFF"/>
          </a:solidFill>
        </xdr:grpSpPr>
        <xdr:sp>
          <xdr:nvSpPr>
            <xdr:cNvPr id="20" name="Rectangle 46"/>
            <xdr:cNvSpPr>
              <a:spLocks/>
            </xdr:cNvSpPr>
          </xdr:nvSpPr>
          <xdr:spPr>
            <a:xfrm>
              <a:off x="231" y="127"/>
              <a:ext cx="146" cy="1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47"/>
            <xdr:cNvSpPr>
              <a:spLocks/>
            </xdr:cNvSpPr>
          </xdr:nvSpPr>
          <xdr:spPr>
            <a:xfrm>
              <a:off x="231" y="128"/>
              <a:ext cx="146" cy="1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48"/>
            <xdr:cNvSpPr>
              <a:spLocks/>
            </xdr:cNvSpPr>
          </xdr:nvSpPr>
          <xdr:spPr>
            <a:xfrm flipV="1">
              <a:off x="232" y="129"/>
              <a:ext cx="145" cy="1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Line 49"/>
          <xdr:cNvSpPr>
            <a:spLocks/>
          </xdr:cNvSpPr>
        </xdr:nvSpPr>
        <xdr:spPr>
          <a:xfrm flipV="1">
            <a:off x="213" y="207"/>
            <a:ext cx="323" cy="1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14</xdr:row>
      <xdr:rowOff>47625</xdr:rowOff>
    </xdr:from>
    <xdr:to>
      <xdr:col>6</xdr:col>
      <xdr:colOff>219075</xdr:colOff>
      <xdr:row>15</xdr:row>
      <xdr:rowOff>133350</xdr:rowOff>
    </xdr:to>
    <xdr:sp>
      <xdr:nvSpPr>
        <xdr:cNvPr id="24" name="AutoShape 71"/>
        <xdr:cNvSpPr>
          <a:spLocks/>
        </xdr:cNvSpPr>
      </xdr:nvSpPr>
      <xdr:spPr>
        <a:xfrm>
          <a:off x="361950" y="2714625"/>
          <a:ext cx="1190625" cy="257175"/>
        </a:xfrm>
        <a:prstGeom prst="rightArrowCallout">
          <a:avLst>
            <a:gd name="adj1" fmla="val 37805"/>
            <a:gd name="adj2" fmla="val -36958"/>
            <a:gd name="adj3" fmla="val 45384"/>
            <a:gd name="adj4" fmla="val -15217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透湿抵抗中心</a:t>
          </a:r>
        </a:p>
      </xdr:txBody>
    </xdr:sp>
    <xdr:clientData/>
  </xdr:twoCellAnchor>
  <xdr:twoCellAnchor>
    <xdr:from>
      <xdr:col>7</xdr:col>
      <xdr:colOff>47625</xdr:colOff>
      <xdr:row>15</xdr:row>
      <xdr:rowOff>0</xdr:rowOff>
    </xdr:from>
    <xdr:to>
      <xdr:col>7</xdr:col>
      <xdr:colOff>47625</xdr:colOff>
      <xdr:row>24</xdr:row>
      <xdr:rowOff>0</xdr:rowOff>
    </xdr:to>
    <xdr:sp>
      <xdr:nvSpPr>
        <xdr:cNvPr id="25" name="Line 74"/>
        <xdr:cNvSpPr>
          <a:spLocks/>
        </xdr:cNvSpPr>
      </xdr:nvSpPr>
      <xdr:spPr>
        <a:xfrm>
          <a:off x="1619250" y="28384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28575</xdr:rowOff>
    </xdr:from>
    <xdr:to>
      <xdr:col>7</xdr:col>
      <xdr:colOff>47625</xdr:colOff>
      <xdr:row>15</xdr:row>
      <xdr:rowOff>9525</xdr:rowOff>
    </xdr:to>
    <xdr:sp>
      <xdr:nvSpPr>
        <xdr:cNvPr id="26" name="Line 75"/>
        <xdr:cNvSpPr>
          <a:spLocks/>
        </xdr:cNvSpPr>
      </xdr:nvSpPr>
      <xdr:spPr>
        <a:xfrm flipV="1">
          <a:off x="1619250" y="2352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15</xdr:row>
      <xdr:rowOff>0</xdr:rowOff>
    </xdr:from>
    <xdr:to>
      <xdr:col>21</xdr:col>
      <xdr:colOff>57150</xdr:colOff>
      <xdr:row>15</xdr:row>
      <xdr:rowOff>0</xdr:rowOff>
    </xdr:to>
    <xdr:sp>
      <xdr:nvSpPr>
        <xdr:cNvPr id="27" name="Line 77"/>
        <xdr:cNvSpPr>
          <a:spLocks/>
        </xdr:cNvSpPr>
      </xdr:nvSpPr>
      <xdr:spPr>
        <a:xfrm>
          <a:off x="1619250" y="283845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114300</xdr:rowOff>
    </xdr:from>
    <xdr:to>
      <xdr:col>21</xdr:col>
      <xdr:colOff>38100</xdr:colOff>
      <xdr:row>14</xdr:row>
      <xdr:rowOff>123825</xdr:rowOff>
    </xdr:to>
    <xdr:sp>
      <xdr:nvSpPr>
        <xdr:cNvPr id="28" name="Line 85"/>
        <xdr:cNvSpPr>
          <a:spLocks/>
        </xdr:cNvSpPr>
      </xdr:nvSpPr>
      <xdr:spPr>
        <a:xfrm flipV="1">
          <a:off x="4619625" y="2609850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21</xdr:row>
      <xdr:rowOff>104775</xdr:rowOff>
    </xdr:from>
    <xdr:to>
      <xdr:col>21</xdr:col>
      <xdr:colOff>47625</xdr:colOff>
      <xdr:row>21</xdr:row>
      <xdr:rowOff>104775</xdr:rowOff>
    </xdr:to>
    <xdr:sp>
      <xdr:nvSpPr>
        <xdr:cNvPr id="29" name="Line 86"/>
        <xdr:cNvSpPr>
          <a:spLocks/>
        </xdr:cNvSpPr>
      </xdr:nvSpPr>
      <xdr:spPr>
        <a:xfrm>
          <a:off x="4638675" y="3971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23</xdr:row>
      <xdr:rowOff>123825</xdr:rowOff>
    </xdr:from>
    <xdr:to>
      <xdr:col>21</xdr:col>
      <xdr:colOff>19050</xdr:colOff>
      <xdr:row>23</xdr:row>
      <xdr:rowOff>123825</xdr:rowOff>
    </xdr:to>
    <xdr:sp>
      <xdr:nvSpPr>
        <xdr:cNvPr id="30" name="Line 87"/>
        <xdr:cNvSpPr>
          <a:spLocks/>
        </xdr:cNvSpPr>
      </xdr:nvSpPr>
      <xdr:spPr>
        <a:xfrm>
          <a:off x="4610100" y="4333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17</xdr:row>
      <xdr:rowOff>76200</xdr:rowOff>
    </xdr:from>
    <xdr:to>
      <xdr:col>21</xdr:col>
      <xdr:colOff>19050</xdr:colOff>
      <xdr:row>17</xdr:row>
      <xdr:rowOff>76200</xdr:rowOff>
    </xdr:to>
    <xdr:sp>
      <xdr:nvSpPr>
        <xdr:cNvPr id="31" name="Line 88"/>
        <xdr:cNvSpPr>
          <a:spLocks/>
        </xdr:cNvSpPr>
      </xdr:nvSpPr>
      <xdr:spPr>
        <a:xfrm>
          <a:off x="4619625" y="3257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13</xdr:row>
      <xdr:rowOff>19050</xdr:rowOff>
    </xdr:from>
    <xdr:to>
      <xdr:col>12</xdr:col>
      <xdr:colOff>190500</xdr:colOff>
      <xdr:row>14</xdr:row>
      <xdr:rowOff>76200</xdr:rowOff>
    </xdr:to>
    <xdr:sp>
      <xdr:nvSpPr>
        <xdr:cNvPr id="32" name="Text Box 101"/>
        <xdr:cNvSpPr txBox="1">
          <a:spLocks noChangeArrowheads="1"/>
        </xdr:cNvSpPr>
      </xdr:nvSpPr>
      <xdr:spPr>
        <a:xfrm>
          <a:off x="1790700" y="2514600"/>
          <a:ext cx="1162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移流補正係数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r)</a:t>
          </a:r>
        </a:p>
      </xdr:txBody>
    </xdr:sp>
    <xdr:clientData/>
  </xdr:twoCellAnchor>
  <xdr:twoCellAnchor>
    <xdr:from>
      <xdr:col>15</xdr:col>
      <xdr:colOff>9525</xdr:colOff>
      <xdr:row>31</xdr:row>
      <xdr:rowOff>19050</xdr:rowOff>
    </xdr:from>
    <xdr:to>
      <xdr:col>32</xdr:col>
      <xdr:colOff>228600</xdr:colOff>
      <xdr:row>32</xdr:row>
      <xdr:rowOff>95250</xdr:rowOff>
    </xdr:to>
    <xdr:sp>
      <xdr:nvSpPr>
        <xdr:cNvPr id="33" name="Text Box 104"/>
        <xdr:cNvSpPr txBox="1">
          <a:spLocks noChangeArrowheads="1"/>
        </xdr:cNvSpPr>
      </xdr:nvSpPr>
      <xdr:spPr>
        <a:xfrm>
          <a:off x="3486150" y="5724525"/>
          <a:ext cx="432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＊断熱材の外気側付属フイルムは、外気側透湿抵抗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(R'o)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に加算</a:t>
          </a:r>
        </a:p>
      </xdr:txBody>
    </xdr:sp>
    <xdr:clientData/>
  </xdr:twoCellAnchor>
  <xdr:twoCellAnchor>
    <xdr:from>
      <xdr:col>26</xdr:col>
      <xdr:colOff>28575</xdr:colOff>
      <xdr:row>12</xdr:row>
      <xdr:rowOff>104775</xdr:rowOff>
    </xdr:from>
    <xdr:to>
      <xdr:col>34</xdr:col>
      <xdr:colOff>9525</xdr:colOff>
      <xdr:row>24</xdr:row>
      <xdr:rowOff>104775</xdr:rowOff>
    </xdr:to>
    <xdr:sp>
      <xdr:nvSpPr>
        <xdr:cNvPr id="34" name="AutoShape 416"/>
        <xdr:cNvSpPr>
          <a:spLocks/>
        </xdr:cNvSpPr>
      </xdr:nvSpPr>
      <xdr:spPr>
        <a:xfrm>
          <a:off x="6124575" y="2428875"/>
          <a:ext cx="1943100" cy="2057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・内装下地材端部を木下地材のある部位で留めつける</a:t>
          </a:r>
        </a:p>
      </xdr:txBody>
    </xdr:sp>
    <xdr:clientData/>
  </xdr:twoCellAnchor>
  <xdr:twoCellAnchor editAs="oneCell">
    <xdr:from>
      <xdr:col>26</xdr:col>
      <xdr:colOff>47625</xdr:colOff>
      <xdr:row>16</xdr:row>
      <xdr:rowOff>57150</xdr:rowOff>
    </xdr:from>
    <xdr:to>
      <xdr:col>34</xdr:col>
      <xdr:colOff>0</xdr:colOff>
      <xdr:row>24</xdr:row>
      <xdr:rowOff>28575</xdr:rowOff>
    </xdr:to>
    <xdr:pic>
      <xdr:nvPicPr>
        <xdr:cNvPr id="3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067050"/>
          <a:ext cx="1914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Z60"/>
  <sheetViews>
    <sheetView showGridLines="0" tabSelected="1" zoomScaleSheetLayoutView="100" zoomScalePageLayoutView="0" workbookViewId="0" topLeftCell="A1">
      <selection activeCell="AF11" sqref="AF11"/>
    </sheetView>
  </sheetViews>
  <sheetFormatPr defaultColWidth="0" defaultRowHeight="13.5" zeroHeight="1"/>
  <cols>
    <col min="1" max="1" width="1.625" style="2" customWidth="1"/>
    <col min="2" max="2" width="3.125" style="2" customWidth="1"/>
    <col min="3" max="3" width="2.625" style="2" customWidth="1"/>
    <col min="4" max="6" width="3.375" style="2" customWidth="1"/>
    <col min="7" max="26" width="3.125" style="2" customWidth="1"/>
    <col min="27" max="29" width="3.375" style="2" customWidth="1"/>
    <col min="30" max="34" width="3.125" style="2" customWidth="1"/>
    <col min="35" max="35" width="1.625" style="2" customWidth="1"/>
    <col min="36" max="38" width="0" style="1" hidden="1" customWidth="1"/>
    <col min="39" max="42" width="0" style="26" hidden="1" customWidth="1"/>
    <col min="43" max="43" width="35.50390625" style="31" hidden="1" customWidth="1"/>
    <col min="44" max="52" width="0" style="26" hidden="1" customWidth="1"/>
    <col min="53" max="16384" width="0" style="1" hidden="1" customWidth="1"/>
  </cols>
  <sheetData>
    <row r="1" spans="2:34" ht="13.5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197">
        <f ca="1">TODAY()</f>
        <v>42471</v>
      </c>
      <c r="AE1" s="197"/>
      <c r="AF1" s="197"/>
      <c r="AG1" s="197"/>
      <c r="AH1" s="197"/>
    </row>
    <row r="2" spans="2:34" ht="13.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59"/>
      <c r="O2" s="154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128"/>
      <c r="AE2" s="128"/>
      <c r="AF2" s="128"/>
      <c r="AG2" s="128"/>
      <c r="AH2" s="128"/>
    </row>
    <row r="3" spans="2:34" ht="13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128"/>
      <c r="AE3" s="128"/>
      <c r="AF3" s="128"/>
      <c r="AG3" s="128"/>
      <c r="AH3" s="128"/>
    </row>
    <row r="4" spans="2:52" ht="13.5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28"/>
      <c r="AE4" s="128"/>
      <c r="AF4" s="128"/>
      <c r="AG4" s="128"/>
      <c r="AH4" s="128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  <c r="AY4" s="1"/>
      <c r="AZ4" s="1"/>
    </row>
    <row r="5" spans="2:52" ht="25.5" customHeight="1" thickBot="1" thickTop="1">
      <c r="B5" s="280" t="s">
        <v>178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9" customHeight="1" thickBot="1" thickTop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1"/>
      <c r="O6" s="51"/>
      <c r="P6" s="50"/>
      <c r="Q6" s="50"/>
      <c r="R6" s="50"/>
      <c r="S6" s="50"/>
      <c r="T6" s="50"/>
      <c r="U6" s="50"/>
      <c r="V6" s="50"/>
      <c r="W6" s="50"/>
      <c r="X6" s="50"/>
      <c r="Y6" s="50"/>
      <c r="Z6" s="52"/>
      <c r="AA6" s="52"/>
      <c r="AB6" s="52"/>
      <c r="AC6" s="52"/>
      <c r="AD6" s="52"/>
      <c r="AE6" s="52"/>
      <c r="AF6" s="52"/>
      <c r="AG6" s="52"/>
      <c r="AH6" s="5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102" customFormat="1" ht="18" customHeight="1">
      <c r="A7" s="101"/>
      <c r="B7" s="224" t="s">
        <v>150</v>
      </c>
      <c r="C7" s="225"/>
      <c r="D7" s="225"/>
      <c r="E7" s="226"/>
      <c r="F7" s="209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1"/>
      <c r="AI7" s="101"/>
      <c r="AM7" s="26"/>
      <c r="AN7" s="26"/>
      <c r="AO7" s="26"/>
      <c r="AP7" s="26"/>
      <c r="AQ7" s="31"/>
      <c r="AR7" s="26"/>
      <c r="AS7" s="26"/>
      <c r="AT7" s="26"/>
      <c r="AU7" s="26"/>
      <c r="AV7" s="26"/>
      <c r="AW7" s="26"/>
      <c r="AX7" s="26"/>
      <c r="AY7" s="26"/>
      <c r="AZ7" s="26"/>
    </row>
    <row r="8" spans="1:52" s="102" customFormat="1" ht="18" customHeight="1">
      <c r="A8" s="101"/>
      <c r="B8" s="227" t="s">
        <v>158</v>
      </c>
      <c r="C8" s="228"/>
      <c r="D8" s="228"/>
      <c r="E8" s="229"/>
      <c r="F8" s="21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4"/>
      <c r="AI8" s="101"/>
      <c r="AM8" s="26"/>
      <c r="AN8" s="26"/>
      <c r="AO8" s="26"/>
      <c r="AP8" s="26"/>
      <c r="AQ8" s="31"/>
      <c r="AR8" s="26"/>
      <c r="AS8" s="26"/>
      <c r="AT8" s="26"/>
      <c r="AU8" s="26"/>
      <c r="AV8" s="26"/>
      <c r="AW8" s="26"/>
      <c r="AX8" s="26"/>
      <c r="AY8" s="26"/>
      <c r="AZ8" s="26"/>
    </row>
    <row r="9" spans="1:52" s="102" customFormat="1" ht="18" customHeight="1" thickBot="1">
      <c r="A9" s="101"/>
      <c r="B9" s="230" t="s">
        <v>157</v>
      </c>
      <c r="C9" s="231"/>
      <c r="D9" s="231"/>
      <c r="E9" s="232"/>
      <c r="F9" s="198" t="s">
        <v>88</v>
      </c>
      <c r="G9" s="199"/>
      <c r="H9" s="199"/>
      <c r="I9" s="200"/>
      <c r="J9" s="198"/>
      <c r="K9" s="199"/>
      <c r="L9" s="199"/>
      <c r="M9" s="200"/>
      <c r="N9" s="198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204"/>
      <c r="AI9" s="101"/>
      <c r="AM9" s="26"/>
      <c r="AN9" s="26"/>
      <c r="AO9" s="26"/>
      <c r="AP9" s="26"/>
      <c r="AQ9" s="31"/>
      <c r="AR9" s="26"/>
      <c r="AS9" s="26"/>
      <c r="AT9" s="26"/>
      <c r="AU9" s="26"/>
      <c r="AV9" s="26"/>
      <c r="AW9" s="26"/>
      <c r="AX9" s="26"/>
      <c r="AY9" s="26"/>
      <c r="AZ9" s="26"/>
    </row>
    <row r="10" ht="13.5"/>
    <row r="11" spans="2:43" ht="13.5">
      <c r="B11" s="8" t="s">
        <v>159</v>
      </c>
      <c r="AB11" s="108"/>
      <c r="AC11" s="6"/>
      <c r="AD11" s="6"/>
      <c r="AE11" s="6"/>
      <c r="AF11" s="6"/>
      <c r="AG11" s="6"/>
      <c r="AH11" s="6"/>
      <c r="AP11" s="31"/>
      <c r="AQ11" s="26"/>
    </row>
    <row r="12" spans="2:43" ht="13.5">
      <c r="B12" s="1"/>
      <c r="AB12" s="6"/>
      <c r="AC12" s="6"/>
      <c r="AD12" s="7"/>
      <c r="AE12" s="7"/>
      <c r="AF12" s="7"/>
      <c r="AG12" s="7"/>
      <c r="AH12" s="7"/>
      <c r="AI12" s="1"/>
      <c r="AJ12" s="31"/>
      <c r="AQ12" s="26"/>
    </row>
    <row r="13" spans="28:43" ht="13.5">
      <c r="AB13" s="6"/>
      <c r="AC13" s="6"/>
      <c r="AD13" s="7"/>
      <c r="AE13" s="7"/>
      <c r="AF13" s="7"/>
      <c r="AG13" s="7"/>
      <c r="AH13" s="7"/>
      <c r="AI13" s="1"/>
      <c r="AJ13" s="31"/>
      <c r="AQ13" s="26"/>
    </row>
    <row r="14" spans="28:43" ht="13.5">
      <c r="AB14" s="6"/>
      <c r="AC14" s="6"/>
      <c r="AD14" s="7"/>
      <c r="AE14" s="7"/>
      <c r="AF14" s="7"/>
      <c r="AG14" s="7"/>
      <c r="AH14" s="7"/>
      <c r="AI14" s="1"/>
      <c r="AJ14" s="31"/>
      <c r="AQ14" s="26"/>
    </row>
    <row r="15" spans="28:43" ht="13.5">
      <c r="AB15" s="6"/>
      <c r="AC15" s="6"/>
      <c r="AD15" s="7"/>
      <c r="AE15" s="7"/>
      <c r="AF15" s="7"/>
      <c r="AG15" s="7"/>
      <c r="AH15" s="7"/>
      <c r="AI15" s="1"/>
      <c r="AJ15" s="31"/>
      <c r="AQ15" s="26"/>
    </row>
    <row r="16" spans="28:43" ht="13.5">
      <c r="AB16" s="6"/>
      <c r="AC16" s="6"/>
      <c r="AD16" s="7"/>
      <c r="AE16" s="7"/>
      <c r="AF16" s="7"/>
      <c r="AG16" s="7"/>
      <c r="AH16" s="7"/>
      <c r="AI16" s="1"/>
      <c r="AJ16" s="31"/>
      <c r="AQ16" s="26"/>
    </row>
    <row r="17" spans="28:43" ht="13.5">
      <c r="AB17" s="6"/>
      <c r="AC17" s="6"/>
      <c r="AD17" s="7"/>
      <c r="AE17" s="7"/>
      <c r="AF17" s="7"/>
      <c r="AG17" s="7"/>
      <c r="AH17" s="7"/>
      <c r="AI17" s="1"/>
      <c r="AJ17" s="31"/>
      <c r="AQ17" s="26"/>
    </row>
    <row r="18" spans="28:43" ht="13.5">
      <c r="AB18" s="6"/>
      <c r="AC18" s="6"/>
      <c r="AD18" s="7"/>
      <c r="AE18" s="7"/>
      <c r="AF18" s="7"/>
      <c r="AG18" s="7"/>
      <c r="AH18" s="7"/>
      <c r="AI18" s="1"/>
      <c r="AJ18" s="31"/>
      <c r="AQ18" s="26"/>
    </row>
    <row r="19" spans="28:43" ht="13.5">
      <c r="AB19" s="6"/>
      <c r="AC19" s="6"/>
      <c r="AD19" s="7"/>
      <c r="AE19" s="7"/>
      <c r="AF19" s="7"/>
      <c r="AG19" s="7"/>
      <c r="AH19" s="7"/>
      <c r="AI19" s="1"/>
      <c r="AJ19" s="31"/>
      <c r="AQ19" s="26"/>
    </row>
    <row r="20" spans="28:43" ht="13.5">
      <c r="AB20" s="6"/>
      <c r="AC20" s="6"/>
      <c r="AD20" s="7"/>
      <c r="AE20" s="7"/>
      <c r="AF20" s="7"/>
      <c r="AG20" s="7"/>
      <c r="AH20" s="7"/>
      <c r="AI20" s="1"/>
      <c r="AJ20" s="31"/>
      <c r="AQ20" s="26"/>
    </row>
    <row r="21" spans="28:43" ht="13.5">
      <c r="AB21" s="6"/>
      <c r="AC21" s="6"/>
      <c r="AD21" s="7"/>
      <c r="AE21" s="7"/>
      <c r="AF21" s="7"/>
      <c r="AG21" s="7"/>
      <c r="AH21" s="7"/>
      <c r="AI21" s="1"/>
      <c r="AJ21" s="31"/>
      <c r="AQ21" s="26"/>
    </row>
    <row r="22" spans="28:43" ht="13.5">
      <c r="AB22" s="6"/>
      <c r="AC22" s="6"/>
      <c r="AD22" s="7"/>
      <c r="AE22" s="7"/>
      <c r="AF22" s="7"/>
      <c r="AG22" s="7"/>
      <c r="AH22" s="7"/>
      <c r="AI22" s="1"/>
      <c r="AJ22" s="31"/>
      <c r="AQ22" s="26"/>
    </row>
    <row r="23" spans="28:43" ht="13.5">
      <c r="AB23" s="6"/>
      <c r="AC23" s="6"/>
      <c r="AD23" s="7"/>
      <c r="AE23" s="7"/>
      <c r="AF23" s="7"/>
      <c r="AG23" s="7"/>
      <c r="AH23" s="7"/>
      <c r="AI23" s="1"/>
      <c r="AJ23" s="31"/>
      <c r="AQ23" s="26"/>
    </row>
    <row r="24" spans="28:43" ht="13.5">
      <c r="AB24" s="6"/>
      <c r="AC24" s="6"/>
      <c r="AD24" s="7"/>
      <c r="AE24" s="7"/>
      <c r="AF24" s="7"/>
      <c r="AG24" s="7"/>
      <c r="AH24" s="7"/>
      <c r="AI24" s="1"/>
      <c r="AJ24" s="31"/>
      <c r="AQ24" s="26"/>
    </row>
    <row r="25" spans="28:43" ht="13.5">
      <c r="AB25" s="6"/>
      <c r="AC25" s="6"/>
      <c r="AD25" s="7"/>
      <c r="AE25" s="7"/>
      <c r="AF25" s="7"/>
      <c r="AG25" s="7"/>
      <c r="AH25" s="7"/>
      <c r="AI25" s="1"/>
      <c r="AJ25" s="31"/>
      <c r="AQ25" s="26"/>
    </row>
    <row r="26" spans="28:43" ht="13.5">
      <c r="AB26" s="6"/>
      <c r="AC26" s="6"/>
      <c r="AD26" s="7"/>
      <c r="AE26" s="7"/>
      <c r="AF26" s="7"/>
      <c r="AG26" s="7"/>
      <c r="AH26" s="7"/>
      <c r="AI26" s="1"/>
      <c r="AJ26" s="31"/>
      <c r="AQ26" s="26"/>
    </row>
    <row r="27" spans="28:43" ht="13.5">
      <c r="AB27" s="6"/>
      <c r="AC27" s="6"/>
      <c r="AD27" s="7"/>
      <c r="AE27" s="7"/>
      <c r="AF27" s="7"/>
      <c r="AG27" s="7"/>
      <c r="AH27" s="7"/>
      <c r="AI27" s="1"/>
      <c r="AJ27" s="31"/>
      <c r="AQ27" s="26"/>
    </row>
    <row r="28" spans="28:43" ht="13.5">
      <c r="AB28" s="6"/>
      <c r="AC28" s="6"/>
      <c r="AD28" s="7"/>
      <c r="AE28" s="7"/>
      <c r="AF28" s="7"/>
      <c r="AG28" s="7"/>
      <c r="AH28" s="7"/>
      <c r="AI28" s="1"/>
      <c r="AJ28" s="31"/>
      <c r="AQ28" s="26"/>
    </row>
    <row r="29" spans="2:43" ht="13.5">
      <c r="B29" s="8" t="s">
        <v>112</v>
      </c>
      <c r="AI29" s="1"/>
      <c r="AO29" s="31"/>
      <c r="AQ29" s="26"/>
    </row>
    <row r="30" ht="9.75" customHeight="1" thickBot="1"/>
    <row r="31" spans="2:34" ht="19.5" customHeight="1" thickBot="1">
      <c r="B31" s="205" t="s">
        <v>111</v>
      </c>
      <c r="C31" s="206"/>
      <c r="D31" s="206"/>
      <c r="E31" s="206"/>
      <c r="F31" s="207"/>
      <c r="G31" s="206" t="s">
        <v>8</v>
      </c>
      <c r="H31" s="206"/>
      <c r="I31" s="206"/>
      <c r="J31" s="208"/>
      <c r="K31" s="215" t="s">
        <v>6</v>
      </c>
      <c r="L31" s="206"/>
      <c r="M31" s="206"/>
      <c r="N31" s="208"/>
      <c r="O31" s="215" t="s">
        <v>7</v>
      </c>
      <c r="P31" s="206"/>
      <c r="Q31" s="206"/>
      <c r="R31" s="207"/>
      <c r="U31" s="317" t="s">
        <v>189</v>
      </c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</row>
    <row r="32" spans="2:34" ht="19.5" customHeight="1" thickBot="1">
      <c r="B32" s="205" t="s">
        <v>0</v>
      </c>
      <c r="C32" s="206"/>
      <c r="D32" s="206"/>
      <c r="E32" s="206"/>
      <c r="F32" s="207"/>
      <c r="G32" s="206" t="s">
        <v>1</v>
      </c>
      <c r="H32" s="206"/>
      <c r="I32" s="206"/>
      <c r="J32" s="208"/>
      <c r="K32" s="215" t="s">
        <v>2</v>
      </c>
      <c r="L32" s="206"/>
      <c r="M32" s="206"/>
      <c r="N32" s="208"/>
      <c r="O32" s="215" t="s">
        <v>3</v>
      </c>
      <c r="P32" s="206"/>
      <c r="Q32" s="206"/>
      <c r="R32" s="20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</row>
    <row r="33" ht="9.75" customHeight="1"/>
    <row r="34" spans="2:46" ht="15" customHeight="1">
      <c r="B34" s="104" t="s">
        <v>156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6"/>
      <c r="V34" s="106"/>
      <c r="W34" s="106"/>
      <c r="X34" s="106"/>
      <c r="Y34" s="106"/>
      <c r="Z34" s="105"/>
      <c r="AA34" s="105"/>
      <c r="AB34" s="105"/>
      <c r="AC34" s="105"/>
      <c r="AD34" s="105"/>
      <c r="AE34" s="105"/>
      <c r="AF34" s="105"/>
      <c r="AG34" s="105"/>
      <c r="AH34" s="105"/>
      <c r="AI34" s="3"/>
      <c r="AN34" s="125"/>
      <c r="AO34" s="125"/>
      <c r="AP34" s="125"/>
      <c r="AQ34" s="126"/>
      <c r="AR34" s="125"/>
      <c r="AS34" s="125"/>
      <c r="AT34" s="125"/>
    </row>
    <row r="35" ht="9.75" customHeight="1" thickBot="1"/>
    <row r="36" spans="2:52" s="2" customFormat="1" ht="18.75" customHeight="1">
      <c r="B36" s="251" t="s">
        <v>145</v>
      </c>
      <c r="C36" s="252"/>
      <c r="D36" s="252"/>
      <c r="E36" s="252"/>
      <c r="F36" s="253"/>
      <c r="G36" s="141"/>
      <c r="H36" s="345" t="s">
        <v>18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6"/>
      <c r="V36" s="260" t="s">
        <v>10</v>
      </c>
      <c r="W36" s="261"/>
      <c r="X36" s="260" t="s">
        <v>63</v>
      </c>
      <c r="Y36" s="263"/>
      <c r="Z36" s="261"/>
      <c r="AA36" s="260" t="s">
        <v>62</v>
      </c>
      <c r="AB36" s="263"/>
      <c r="AC36" s="261"/>
      <c r="AD36" s="98" t="s">
        <v>140</v>
      </c>
      <c r="AE36" s="262" t="s">
        <v>64</v>
      </c>
      <c r="AF36" s="263"/>
      <c r="AG36" s="263"/>
      <c r="AH36" s="264"/>
      <c r="AM36" s="25"/>
      <c r="AN36" s="25" t="s">
        <v>84</v>
      </c>
      <c r="AO36" s="122"/>
      <c r="AP36" s="25"/>
      <c r="AQ36" s="39" t="s">
        <v>160</v>
      </c>
      <c r="AR36" s="32"/>
      <c r="AS36" s="122" t="s">
        <v>10</v>
      </c>
      <c r="AT36" s="122" t="s">
        <v>130</v>
      </c>
      <c r="AU36" s="25"/>
      <c r="AV36" s="25"/>
      <c r="AW36" s="25"/>
      <c r="AX36" s="25"/>
      <c r="AY36" s="25"/>
      <c r="AZ36" s="25"/>
    </row>
    <row r="37" spans="2:52" s="2" customFormat="1" ht="18.75" customHeight="1" thickBot="1">
      <c r="B37" s="254"/>
      <c r="C37" s="255"/>
      <c r="D37" s="255"/>
      <c r="E37" s="255"/>
      <c r="F37" s="256"/>
      <c r="G37" s="142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8"/>
      <c r="V37" s="265" t="s">
        <v>66</v>
      </c>
      <c r="W37" s="266"/>
      <c r="X37" s="265" t="s">
        <v>65</v>
      </c>
      <c r="Y37" s="267"/>
      <c r="Z37" s="266"/>
      <c r="AA37" s="265" t="s">
        <v>187</v>
      </c>
      <c r="AB37" s="267"/>
      <c r="AC37" s="266"/>
      <c r="AD37" s="100" t="s">
        <v>141</v>
      </c>
      <c r="AE37" s="268" t="s">
        <v>67</v>
      </c>
      <c r="AF37" s="267"/>
      <c r="AG37" s="267"/>
      <c r="AH37" s="269"/>
      <c r="AM37" s="25"/>
      <c r="AN37" s="25" t="s">
        <v>99</v>
      </c>
      <c r="AO37" s="122" t="s">
        <v>164</v>
      </c>
      <c r="AP37" s="25"/>
      <c r="AQ37" s="2" t="s">
        <v>191</v>
      </c>
      <c r="AR37" s="122" t="s">
        <v>170</v>
      </c>
      <c r="AS37" s="25"/>
      <c r="AT37" s="25"/>
      <c r="AU37" s="25"/>
      <c r="AV37" s="25"/>
      <c r="AW37" s="25"/>
      <c r="AX37" s="25"/>
      <c r="AY37" s="25"/>
      <c r="AZ37" s="25"/>
    </row>
    <row r="38" spans="1:52" s="7" customFormat="1" ht="18.75" customHeight="1" thickTop="1">
      <c r="A38" s="6"/>
      <c r="B38" s="201" t="s">
        <v>96</v>
      </c>
      <c r="C38" s="43" t="s">
        <v>4</v>
      </c>
      <c r="D38" s="302" t="s">
        <v>137</v>
      </c>
      <c r="E38" s="303"/>
      <c r="F38" s="304"/>
      <c r="G38" s="318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20"/>
      <c r="V38" s="278"/>
      <c r="W38" s="279"/>
      <c r="X38" s="272"/>
      <c r="Y38" s="273"/>
      <c r="Z38" s="274"/>
      <c r="AA38" s="336">
        <f>V38*X38/1000</f>
        <v>0</v>
      </c>
      <c r="AB38" s="337"/>
      <c r="AC38" s="338"/>
      <c r="AD38" s="109" t="s">
        <v>143</v>
      </c>
      <c r="AE38" s="287"/>
      <c r="AF38" s="288"/>
      <c r="AG38" s="288"/>
      <c r="AH38" s="289"/>
      <c r="AI38" s="6"/>
      <c r="AM38" s="29"/>
      <c r="AN38" s="25" t="s">
        <v>85</v>
      </c>
      <c r="AO38" s="122">
        <v>5</v>
      </c>
      <c r="AP38" s="29"/>
      <c r="AQ38" s="140" t="s">
        <v>183</v>
      </c>
      <c r="AR38" s="32">
        <v>0.00086</v>
      </c>
      <c r="AS38" s="25">
        <v>55</v>
      </c>
      <c r="AT38" s="107" t="s">
        <v>165</v>
      </c>
      <c r="AU38" s="29"/>
      <c r="AV38" s="29"/>
      <c r="AW38" s="29"/>
      <c r="AX38" s="29"/>
      <c r="AY38" s="29"/>
      <c r="AZ38" s="29"/>
    </row>
    <row r="39" spans="2:46" ht="18.75" customHeight="1">
      <c r="B39" s="202"/>
      <c r="C39" s="44" t="s">
        <v>5</v>
      </c>
      <c r="D39" s="248" t="s">
        <v>146</v>
      </c>
      <c r="E39" s="249"/>
      <c r="F39" s="250"/>
      <c r="G39" s="321" t="s">
        <v>196</v>
      </c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3"/>
      <c r="V39" s="220" t="s">
        <v>95</v>
      </c>
      <c r="W39" s="221"/>
      <c r="X39" s="236" t="s">
        <v>15</v>
      </c>
      <c r="Y39" s="237"/>
      <c r="Z39" s="238"/>
      <c r="AA39" s="314">
        <v>0.029</v>
      </c>
      <c r="AB39" s="315"/>
      <c r="AC39" s="316"/>
      <c r="AD39" s="110" t="s">
        <v>143</v>
      </c>
      <c r="AE39" s="290" t="s">
        <v>81</v>
      </c>
      <c r="AF39" s="291"/>
      <c r="AG39" s="291"/>
      <c r="AH39" s="292"/>
      <c r="AN39" s="29" t="s">
        <v>86</v>
      </c>
      <c r="AO39" s="107">
        <v>5</v>
      </c>
      <c r="AQ39" s="140" t="s">
        <v>184</v>
      </c>
      <c r="AR39" s="32">
        <v>0.0017</v>
      </c>
      <c r="AS39" s="27">
        <v>77</v>
      </c>
      <c r="AT39" s="107" t="s">
        <v>166</v>
      </c>
    </row>
    <row r="40" spans="2:46" ht="18.75" customHeight="1" thickBot="1">
      <c r="B40" s="203"/>
      <c r="C40" s="45" t="s">
        <v>20</v>
      </c>
      <c r="D40" s="305" t="s">
        <v>147</v>
      </c>
      <c r="E40" s="306"/>
      <c r="F40" s="307"/>
      <c r="G40" s="324" t="s">
        <v>139</v>
      </c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6"/>
      <c r="V40" s="222">
        <v>77</v>
      </c>
      <c r="W40" s="223"/>
      <c r="X40" s="242">
        <v>0.00588</v>
      </c>
      <c r="Y40" s="243"/>
      <c r="Z40" s="244"/>
      <c r="AA40" s="311">
        <f>V40*X40/1000</f>
        <v>0.00045276</v>
      </c>
      <c r="AB40" s="312"/>
      <c r="AC40" s="313"/>
      <c r="AD40" s="111" t="s">
        <v>143</v>
      </c>
      <c r="AE40" s="284">
        <f>SUM(AA38,AA39,AA40)</f>
        <v>0.02945276</v>
      </c>
      <c r="AF40" s="285"/>
      <c r="AG40" s="285"/>
      <c r="AH40" s="286"/>
      <c r="AN40" s="26" t="s">
        <v>87</v>
      </c>
      <c r="AO40" s="123">
        <v>5</v>
      </c>
      <c r="AQ40" s="140" t="s">
        <v>185</v>
      </c>
      <c r="AR40" s="32">
        <v>0.0017</v>
      </c>
      <c r="AS40" s="26">
        <v>85</v>
      </c>
      <c r="AT40" s="107" t="s">
        <v>167</v>
      </c>
    </row>
    <row r="41" spans="1:52" s="7" customFormat="1" ht="18.75" customHeight="1">
      <c r="A41" s="6"/>
      <c r="B41" s="299" t="s">
        <v>97</v>
      </c>
      <c r="C41" s="44" t="s">
        <v>19</v>
      </c>
      <c r="D41" s="296"/>
      <c r="E41" s="297"/>
      <c r="F41" s="298"/>
      <c r="G41" s="239" t="s">
        <v>197</v>
      </c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1"/>
      <c r="V41" s="270" t="s">
        <v>15</v>
      </c>
      <c r="W41" s="271"/>
      <c r="X41" s="281" t="s">
        <v>15</v>
      </c>
      <c r="Y41" s="282"/>
      <c r="Z41" s="283"/>
      <c r="AA41" s="308">
        <v>0.0039</v>
      </c>
      <c r="AB41" s="309"/>
      <c r="AC41" s="310"/>
      <c r="AD41" s="112" t="s">
        <v>116</v>
      </c>
      <c r="AE41" s="293"/>
      <c r="AF41" s="294"/>
      <c r="AG41" s="294"/>
      <c r="AH41" s="295"/>
      <c r="AI41" s="6"/>
      <c r="AM41" s="29"/>
      <c r="AN41" s="26" t="s">
        <v>88</v>
      </c>
      <c r="AO41" s="123">
        <v>3</v>
      </c>
      <c r="AP41" s="29"/>
      <c r="AQ41" s="140" t="s">
        <v>186</v>
      </c>
      <c r="AR41" s="32">
        <v>0.0026</v>
      </c>
      <c r="AS41" s="27">
        <v>92</v>
      </c>
      <c r="AT41" s="124" t="s">
        <v>168</v>
      </c>
      <c r="AU41" s="29"/>
      <c r="AV41" s="29"/>
      <c r="AW41" s="29"/>
      <c r="AX41" s="29"/>
      <c r="AY41" s="29"/>
      <c r="AZ41" s="29"/>
    </row>
    <row r="42" spans="1:52" s="7" customFormat="1" ht="18.75" customHeight="1">
      <c r="A42" s="6"/>
      <c r="B42" s="300"/>
      <c r="C42" s="46" t="s">
        <v>74</v>
      </c>
      <c r="D42" s="248" t="s">
        <v>136</v>
      </c>
      <c r="E42" s="249"/>
      <c r="F42" s="250"/>
      <c r="G42" s="275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7"/>
      <c r="V42" s="218"/>
      <c r="W42" s="219"/>
      <c r="X42" s="245"/>
      <c r="Y42" s="246"/>
      <c r="Z42" s="247"/>
      <c r="AA42" s="314">
        <f>V42*X42/1000</f>
        <v>0</v>
      </c>
      <c r="AB42" s="315"/>
      <c r="AC42" s="316"/>
      <c r="AD42" s="110" t="s">
        <v>143</v>
      </c>
      <c r="AE42" s="233"/>
      <c r="AF42" s="234"/>
      <c r="AG42" s="234"/>
      <c r="AH42" s="235"/>
      <c r="AI42" s="6"/>
      <c r="AM42" s="29"/>
      <c r="AN42" s="29" t="s">
        <v>89</v>
      </c>
      <c r="AO42" s="107">
        <v>2</v>
      </c>
      <c r="AP42" s="29"/>
      <c r="AQ42" s="29"/>
      <c r="AR42" s="29"/>
      <c r="AS42" s="27">
        <v>100</v>
      </c>
      <c r="AT42" s="26"/>
      <c r="AU42" s="29"/>
      <c r="AV42" s="29"/>
      <c r="AW42" s="29"/>
      <c r="AX42" s="29"/>
      <c r="AY42" s="29"/>
      <c r="AZ42" s="29"/>
    </row>
    <row r="43" spans="1:52" s="7" customFormat="1" ht="18.75" customHeight="1">
      <c r="A43" s="6"/>
      <c r="B43" s="300"/>
      <c r="C43" s="46" t="s">
        <v>75</v>
      </c>
      <c r="D43" s="248" t="s">
        <v>190</v>
      </c>
      <c r="E43" s="249"/>
      <c r="F43" s="250"/>
      <c r="G43" s="275" t="s">
        <v>162</v>
      </c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7"/>
      <c r="V43" s="216" t="s">
        <v>15</v>
      </c>
      <c r="W43" s="217"/>
      <c r="X43" s="236" t="s">
        <v>15</v>
      </c>
      <c r="Y43" s="237"/>
      <c r="Z43" s="238"/>
      <c r="AA43" s="314">
        <f>IF(ISERROR(VLOOKUP(G43,AQ46:AR47,2,FALSE)),"-",(VLOOKUP(G43,AQ46:AR47,2,FALSE)))</f>
        <v>0.00019</v>
      </c>
      <c r="AB43" s="315"/>
      <c r="AC43" s="316"/>
      <c r="AD43" s="110" t="s">
        <v>115</v>
      </c>
      <c r="AE43" s="233"/>
      <c r="AF43" s="234"/>
      <c r="AG43" s="234"/>
      <c r="AH43" s="235"/>
      <c r="AI43" s="6"/>
      <c r="AM43" s="29"/>
      <c r="AN43" s="27" t="s">
        <v>90</v>
      </c>
      <c r="AO43" s="124">
        <v>2</v>
      </c>
      <c r="AP43" s="29"/>
      <c r="AQ43" s="29"/>
      <c r="AR43" s="29"/>
      <c r="AS43" s="27">
        <v>105</v>
      </c>
      <c r="AT43" s="26"/>
      <c r="AU43" s="29"/>
      <c r="AV43" s="29"/>
      <c r="AW43" s="29"/>
      <c r="AX43" s="29"/>
      <c r="AY43" s="29"/>
      <c r="AZ43" s="29"/>
    </row>
    <row r="44" spans="1:52" s="7" customFormat="1" ht="18.75" customHeight="1">
      <c r="A44" s="6"/>
      <c r="B44" s="300"/>
      <c r="C44" s="139" t="s">
        <v>76</v>
      </c>
      <c r="D44" s="366" t="s">
        <v>148</v>
      </c>
      <c r="E44" s="367"/>
      <c r="F44" s="368"/>
      <c r="G44" s="372" t="s">
        <v>186</v>
      </c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4"/>
      <c r="V44" s="349" t="s">
        <v>15</v>
      </c>
      <c r="W44" s="350"/>
      <c r="X44" s="353" t="s">
        <v>15</v>
      </c>
      <c r="Y44" s="354"/>
      <c r="Z44" s="355"/>
      <c r="AA44" s="339">
        <f>VLOOKUP(G44,$AQ$37:$AR$41,2,FALSE)</f>
        <v>0.0026</v>
      </c>
      <c r="AB44" s="340"/>
      <c r="AC44" s="341"/>
      <c r="AD44" s="364" t="s">
        <v>143</v>
      </c>
      <c r="AE44" s="179" t="s">
        <v>80</v>
      </c>
      <c r="AF44" s="180"/>
      <c r="AG44" s="180"/>
      <c r="AH44" s="181"/>
      <c r="AI44" s="6"/>
      <c r="AM44" s="29"/>
      <c r="AN44" s="27" t="s">
        <v>91</v>
      </c>
      <c r="AO44" s="124">
        <v>2</v>
      </c>
      <c r="AP44" s="29"/>
      <c r="AQ44" s="32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2:43" ht="18.75" customHeight="1" thickBot="1">
      <c r="B45" s="301"/>
      <c r="C45" s="138" t="s">
        <v>77</v>
      </c>
      <c r="D45" s="369" t="s">
        <v>149</v>
      </c>
      <c r="E45" s="370"/>
      <c r="F45" s="371"/>
      <c r="G45" s="375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7"/>
      <c r="V45" s="351"/>
      <c r="W45" s="352"/>
      <c r="X45" s="356"/>
      <c r="Y45" s="357"/>
      <c r="Z45" s="358"/>
      <c r="AA45" s="342"/>
      <c r="AB45" s="343"/>
      <c r="AC45" s="344"/>
      <c r="AD45" s="365"/>
      <c r="AE45" s="257">
        <f>SUM(AA41,AA42,AA43,AA44)</f>
        <v>0.00669</v>
      </c>
      <c r="AF45" s="258"/>
      <c r="AG45" s="258"/>
      <c r="AH45" s="259"/>
      <c r="AN45" s="29"/>
      <c r="AO45" s="29"/>
      <c r="AP45" s="29"/>
      <c r="AQ45" s="32" t="s">
        <v>161</v>
      </c>
    </row>
    <row r="46" spans="1:52" s="7" customFormat="1" ht="18.75" customHeight="1" thickBot="1" thickTop="1">
      <c r="A46" s="6"/>
      <c r="B46" s="21"/>
      <c r="C46" s="6"/>
      <c r="D46" s="4"/>
      <c r="E46" s="4"/>
      <c r="F46" s="4"/>
      <c r="G46" s="4"/>
      <c r="H46" s="4"/>
      <c r="I46" s="4"/>
      <c r="J46" s="63"/>
      <c r="K46" s="63"/>
      <c r="L46" s="193" t="s">
        <v>109</v>
      </c>
      <c r="M46" s="193"/>
      <c r="N46" s="193"/>
      <c r="O46" s="193"/>
      <c r="P46" s="193"/>
      <c r="Q46" s="195" t="s">
        <v>82</v>
      </c>
      <c r="R46" s="182" t="s">
        <v>78</v>
      </c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7"/>
      <c r="AE46" s="184">
        <f>AE40/AE45</f>
        <v>4.402505231689089</v>
      </c>
      <c r="AF46" s="184"/>
      <c r="AG46" s="184"/>
      <c r="AH46" s="185"/>
      <c r="AI46" s="6"/>
      <c r="AM46" s="29"/>
      <c r="AN46" s="29"/>
      <c r="AO46" s="29"/>
      <c r="AP46" s="29"/>
      <c r="AQ46" s="29" t="s">
        <v>162</v>
      </c>
      <c r="AR46" s="29">
        <v>0.00019</v>
      </c>
      <c r="AS46" s="29"/>
      <c r="AT46" s="29"/>
      <c r="AU46" s="29"/>
      <c r="AV46" s="29"/>
      <c r="AW46" s="29"/>
      <c r="AX46" s="29"/>
      <c r="AY46" s="29"/>
      <c r="AZ46" s="29"/>
    </row>
    <row r="47" spans="1:52" s="7" customFormat="1" ht="18.75" customHeight="1" thickBot="1">
      <c r="A47" s="6"/>
      <c r="B47" s="18"/>
      <c r="C47" s="19"/>
      <c r="D47" s="20"/>
      <c r="E47" s="20"/>
      <c r="F47" s="20"/>
      <c r="G47" s="20"/>
      <c r="H47" s="20"/>
      <c r="I47" s="20"/>
      <c r="J47" s="64"/>
      <c r="K47" s="64"/>
      <c r="L47" s="194"/>
      <c r="M47" s="194"/>
      <c r="N47" s="194"/>
      <c r="O47" s="194"/>
      <c r="P47" s="194"/>
      <c r="Q47" s="196"/>
      <c r="R47" s="183" t="s">
        <v>79</v>
      </c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22"/>
      <c r="AE47" s="186"/>
      <c r="AF47" s="186"/>
      <c r="AG47" s="186"/>
      <c r="AH47" s="187"/>
      <c r="AI47" s="6"/>
      <c r="AM47" s="29"/>
      <c r="AN47" s="29"/>
      <c r="AO47" s="29"/>
      <c r="AP47" s="29"/>
      <c r="AQ47" s="29" t="s">
        <v>163</v>
      </c>
      <c r="AR47" s="29">
        <v>0.00013</v>
      </c>
      <c r="AS47" s="29"/>
      <c r="AT47" s="29"/>
      <c r="AU47" s="29"/>
      <c r="AV47" s="29"/>
      <c r="AW47" s="29"/>
      <c r="AX47" s="29"/>
      <c r="AY47" s="29"/>
      <c r="AZ47" s="29"/>
    </row>
    <row r="48" spans="1:52" s="7" customFormat="1" ht="15" customHeight="1" thickBot="1">
      <c r="A48" s="6"/>
      <c r="B48" s="21" t="s">
        <v>72</v>
      </c>
      <c r="C48" s="6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3"/>
      <c r="V48" s="387" t="s">
        <v>135</v>
      </c>
      <c r="W48" s="388"/>
      <c r="X48" s="388"/>
      <c r="Y48" s="389"/>
      <c r="Z48" s="378" t="s">
        <v>188</v>
      </c>
      <c r="AA48" s="379"/>
      <c r="AB48" s="379"/>
      <c r="AC48" s="379"/>
      <c r="AD48" s="380"/>
      <c r="AE48" s="188">
        <f>VLOOKUP(Z49,AN37:AO44,2,FALSE)</f>
        <v>3</v>
      </c>
      <c r="AF48" s="188"/>
      <c r="AG48" s="188"/>
      <c r="AH48" s="189"/>
      <c r="AI48" s="6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7" customFormat="1" ht="15" customHeight="1" thickBot="1">
      <c r="A49" s="6"/>
      <c r="B49" s="190" t="s">
        <v>198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2"/>
      <c r="V49" s="390"/>
      <c r="W49" s="391"/>
      <c r="X49" s="391"/>
      <c r="Y49" s="392"/>
      <c r="Z49" s="381" t="str">
        <f>F9</f>
        <v>４　地域</v>
      </c>
      <c r="AA49" s="382"/>
      <c r="AB49" s="382"/>
      <c r="AC49" s="382"/>
      <c r="AD49" s="383"/>
      <c r="AE49" s="188"/>
      <c r="AF49" s="188"/>
      <c r="AG49" s="188"/>
      <c r="AH49" s="189"/>
      <c r="AI49" s="6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7" customFormat="1" ht="15" customHeight="1" thickBot="1">
      <c r="A50" s="6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2"/>
      <c r="V50" s="393"/>
      <c r="W50" s="394"/>
      <c r="X50" s="394"/>
      <c r="Y50" s="395"/>
      <c r="Z50" s="384"/>
      <c r="AA50" s="385"/>
      <c r="AB50" s="385"/>
      <c r="AC50" s="385"/>
      <c r="AD50" s="386"/>
      <c r="AE50" s="188"/>
      <c r="AF50" s="188"/>
      <c r="AG50" s="188"/>
      <c r="AH50" s="189"/>
      <c r="AI50" s="6"/>
      <c r="AM50" s="29"/>
      <c r="AN50" s="29"/>
      <c r="AO50" s="29"/>
      <c r="AP50" s="29"/>
      <c r="AR50" s="140"/>
      <c r="AS50" s="29"/>
      <c r="AT50" s="29"/>
      <c r="AU50" s="29"/>
      <c r="AV50" s="29"/>
      <c r="AW50" s="29"/>
      <c r="AX50" s="29"/>
      <c r="AY50" s="29"/>
      <c r="AZ50" s="29"/>
    </row>
    <row r="51" spans="1:52" s="7" customFormat="1" ht="15" customHeight="1" thickBot="1">
      <c r="A51" s="6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2"/>
      <c r="V51" s="327" t="s">
        <v>171</v>
      </c>
      <c r="W51" s="328"/>
      <c r="X51" s="328"/>
      <c r="Y51" s="328"/>
      <c r="Z51" s="328"/>
      <c r="AA51" s="328"/>
      <c r="AB51" s="328"/>
      <c r="AC51" s="328"/>
      <c r="AD51" s="329"/>
      <c r="AE51" s="177" t="str">
        <f>IF(AE46&gt;=AE48,"ＯＫ","ＮＧ")</f>
        <v>ＯＫ</v>
      </c>
      <c r="AF51" s="177"/>
      <c r="AG51" s="177"/>
      <c r="AH51" s="178"/>
      <c r="AI51" s="6"/>
      <c r="AM51" s="29"/>
      <c r="AN51" s="27"/>
      <c r="AO51" s="29"/>
      <c r="AP51" s="29"/>
      <c r="AQ51" s="140"/>
      <c r="AR51" s="140"/>
      <c r="AS51" s="29"/>
      <c r="AT51" s="29"/>
      <c r="AU51" s="29"/>
      <c r="AV51" s="29"/>
      <c r="AW51" s="29"/>
      <c r="AX51" s="29"/>
      <c r="AY51" s="29"/>
      <c r="AZ51" s="29"/>
    </row>
    <row r="52" spans="1:52" s="7" customFormat="1" ht="15" customHeight="1" thickBot="1">
      <c r="A52" s="6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2"/>
      <c r="V52" s="330"/>
      <c r="W52" s="331"/>
      <c r="X52" s="331"/>
      <c r="Y52" s="331"/>
      <c r="Z52" s="331"/>
      <c r="AA52" s="331"/>
      <c r="AB52" s="331"/>
      <c r="AC52" s="331"/>
      <c r="AD52" s="332"/>
      <c r="AE52" s="177"/>
      <c r="AF52" s="177"/>
      <c r="AG52" s="177"/>
      <c r="AH52" s="178"/>
      <c r="AI52" s="6"/>
      <c r="AM52" s="29"/>
      <c r="AN52" s="29"/>
      <c r="AO52" s="29"/>
      <c r="AP52" s="29"/>
      <c r="AR52" s="140"/>
      <c r="AS52" s="29"/>
      <c r="AT52" s="29"/>
      <c r="AU52" s="29"/>
      <c r="AV52" s="29"/>
      <c r="AW52" s="29"/>
      <c r="AX52" s="29"/>
      <c r="AY52" s="29"/>
      <c r="AZ52" s="29"/>
    </row>
    <row r="53" spans="1:52" s="7" customFormat="1" ht="15" customHeight="1" thickBot="1">
      <c r="A53" s="6"/>
      <c r="B53" s="359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1"/>
      <c r="V53" s="333"/>
      <c r="W53" s="334"/>
      <c r="X53" s="334"/>
      <c r="Y53" s="334"/>
      <c r="Z53" s="334"/>
      <c r="AA53" s="334"/>
      <c r="AB53" s="334"/>
      <c r="AC53" s="334"/>
      <c r="AD53" s="335"/>
      <c r="AE53" s="177"/>
      <c r="AF53" s="177"/>
      <c r="AG53" s="177"/>
      <c r="AH53" s="178"/>
      <c r="AI53" s="6"/>
      <c r="AM53" s="29"/>
      <c r="AN53" s="29"/>
      <c r="AO53" s="29"/>
      <c r="AP53" s="29"/>
      <c r="AQ53" s="140"/>
      <c r="AR53" s="140"/>
      <c r="AS53" s="29"/>
      <c r="AT53" s="29"/>
      <c r="AU53" s="29"/>
      <c r="AV53" s="29"/>
      <c r="AW53" s="29"/>
      <c r="AX53" s="29"/>
      <c r="AY53" s="29"/>
      <c r="AZ53" s="29"/>
    </row>
    <row r="54" spans="1:44" s="26" customFormat="1" ht="15" customHeight="1">
      <c r="A54" s="25"/>
      <c r="B54" s="173" t="s">
        <v>83</v>
      </c>
      <c r="C54" s="173"/>
      <c r="D54" s="152" t="s">
        <v>131</v>
      </c>
      <c r="E54" s="174" t="s">
        <v>142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25"/>
      <c r="AN54" s="29"/>
      <c r="AO54" s="29"/>
      <c r="AP54" s="29"/>
      <c r="AQ54" s="29"/>
      <c r="AR54" s="140"/>
    </row>
    <row r="55" spans="1:44" s="29" customFormat="1" ht="15" customHeight="1">
      <c r="A55" s="27"/>
      <c r="B55" s="28"/>
      <c r="C55" s="28"/>
      <c r="D55" s="153" t="s">
        <v>132</v>
      </c>
      <c r="E55" s="175" t="s">
        <v>169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27"/>
      <c r="AQ55" s="140"/>
      <c r="AR55" s="140"/>
    </row>
    <row r="56" spans="1:44" s="29" customFormat="1" ht="15" customHeight="1">
      <c r="A56" s="27"/>
      <c r="B56" s="30"/>
      <c r="C56" s="30"/>
      <c r="D56" s="153" t="s">
        <v>133</v>
      </c>
      <c r="E56" s="175" t="s">
        <v>173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N56" s="26"/>
      <c r="AO56" s="26"/>
      <c r="AP56" s="26"/>
      <c r="AQ56" s="26"/>
      <c r="AR56" s="140"/>
    </row>
    <row r="57" spans="1:44" s="26" customFormat="1" ht="15" customHeight="1">
      <c r="A57" s="25"/>
      <c r="B57" s="25"/>
      <c r="C57" s="25"/>
      <c r="D57" s="153" t="s">
        <v>144</v>
      </c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25"/>
      <c r="AN57" s="29"/>
      <c r="AO57" s="29"/>
      <c r="AP57" s="29"/>
      <c r="AQ57" s="140"/>
      <c r="AR57" s="140"/>
    </row>
    <row r="58" spans="4:43" s="27" customFormat="1" ht="13.5" customHeight="1"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Q58" s="6"/>
    </row>
    <row r="59" spans="39:52" s="6" customFormat="1" ht="12.75" customHeight="1" hidden="1">
      <c r="AM59" s="27"/>
      <c r="AN59" s="27"/>
      <c r="AO59" s="27"/>
      <c r="AP59" s="27"/>
      <c r="AQ59" s="28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39:52" s="6" customFormat="1" ht="12.75" customHeight="1" hidden="1">
      <c r="AM60" s="27"/>
      <c r="AN60" s="27"/>
      <c r="AO60" s="27"/>
      <c r="AP60" s="27"/>
      <c r="AQ60" s="31"/>
      <c r="AR60" s="26"/>
      <c r="AS60" s="27"/>
      <c r="AT60" s="27"/>
      <c r="AU60" s="27"/>
      <c r="AV60" s="27"/>
      <c r="AW60" s="27"/>
      <c r="AX60" s="27"/>
      <c r="AY60" s="27"/>
      <c r="AZ60" s="27"/>
    </row>
    <row r="61" ht="13.5" hidden="1"/>
    <row r="62" ht="13.5" hidden="1"/>
    <row r="63" ht="13.5" hidden="1"/>
    <row r="64" ht="13.5" hidden="1"/>
  </sheetData>
  <sheetProtection password="D348" sheet="1"/>
  <mergeCells count="98">
    <mergeCell ref="AD44:AD45"/>
    <mergeCell ref="D44:F44"/>
    <mergeCell ref="D45:F45"/>
    <mergeCell ref="G44:U45"/>
    <mergeCell ref="Z48:AD48"/>
    <mergeCell ref="Z49:AD50"/>
    <mergeCell ref="V48:Y50"/>
    <mergeCell ref="AA38:AC38"/>
    <mergeCell ref="AA44:AC45"/>
    <mergeCell ref="H36:U37"/>
    <mergeCell ref="V44:W45"/>
    <mergeCell ref="X44:Z45"/>
    <mergeCell ref="AA36:AC36"/>
    <mergeCell ref="AA37:AC37"/>
    <mergeCell ref="AA43:AC43"/>
    <mergeCell ref="AA42:AC42"/>
    <mergeCell ref="AA41:AC41"/>
    <mergeCell ref="AA40:AC40"/>
    <mergeCell ref="AA39:AC39"/>
    <mergeCell ref="U31:AH32"/>
    <mergeCell ref="G38:U38"/>
    <mergeCell ref="G39:U39"/>
    <mergeCell ref="G40:U40"/>
    <mergeCell ref="K31:N31"/>
    <mergeCell ref="G32:J32"/>
    <mergeCell ref="K32:N32"/>
    <mergeCell ref="B5:AH5"/>
    <mergeCell ref="X41:Z41"/>
    <mergeCell ref="AE40:AH40"/>
    <mergeCell ref="AE38:AH38"/>
    <mergeCell ref="AE39:AH39"/>
    <mergeCell ref="AE41:AH41"/>
    <mergeCell ref="D41:F41"/>
    <mergeCell ref="B41:B45"/>
    <mergeCell ref="D43:F43"/>
    <mergeCell ref="D38:F38"/>
    <mergeCell ref="X43:Z43"/>
    <mergeCell ref="G42:U42"/>
    <mergeCell ref="G43:U43"/>
    <mergeCell ref="V38:W38"/>
    <mergeCell ref="B49:U49"/>
    <mergeCell ref="B50:U50"/>
    <mergeCell ref="D39:F39"/>
    <mergeCell ref="D40:F40"/>
    <mergeCell ref="D48:U48"/>
    <mergeCell ref="AE43:AH43"/>
    <mergeCell ref="AE45:AH45"/>
    <mergeCell ref="V36:W36"/>
    <mergeCell ref="AE36:AH36"/>
    <mergeCell ref="V37:W37"/>
    <mergeCell ref="X36:Z36"/>
    <mergeCell ref="X37:Z37"/>
    <mergeCell ref="AE37:AH37"/>
    <mergeCell ref="V41:W41"/>
    <mergeCell ref="X38:Z38"/>
    <mergeCell ref="B7:E7"/>
    <mergeCell ref="B8:E8"/>
    <mergeCell ref="B9:E9"/>
    <mergeCell ref="AE42:AH42"/>
    <mergeCell ref="X39:Z39"/>
    <mergeCell ref="G41:U41"/>
    <mergeCell ref="X40:Z40"/>
    <mergeCell ref="X42:Z42"/>
    <mergeCell ref="D42:F42"/>
    <mergeCell ref="B36:F37"/>
    <mergeCell ref="O31:R31"/>
    <mergeCell ref="O32:R32"/>
    <mergeCell ref="V43:W43"/>
    <mergeCell ref="V42:W42"/>
    <mergeCell ref="V39:W39"/>
    <mergeCell ref="V40:W40"/>
    <mergeCell ref="AD1:AH1"/>
    <mergeCell ref="F9:I9"/>
    <mergeCell ref="B38:B40"/>
    <mergeCell ref="J9:M9"/>
    <mergeCell ref="N9:AH9"/>
    <mergeCell ref="B31:F31"/>
    <mergeCell ref="G31:J31"/>
    <mergeCell ref="F7:AH7"/>
    <mergeCell ref="F8:AH8"/>
    <mergeCell ref="B32:F32"/>
    <mergeCell ref="AE44:AH44"/>
    <mergeCell ref="R46:AC46"/>
    <mergeCell ref="R47:AC47"/>
    <mergeCell ref="AE46:AH47"/>
    <mergeCell ref="AE48:AH50"/>
    <mergeCell ref="B51:U51"/>
    <mergeCell ref="L46:P47"/>
    <mergeCell ref="Q46:Q47"/>
    <mergeCell ref="V51:AD53"/>
    <mergeCell ref="B52:U52"/>
    <mergeCell ref="B54:C54"/>
    <mergeCell ref="E54:AH54"/>
    <mergeCell ref="E55:AH55"/>
    <mergeCell ref="E56:AH56"/>
    <mergeCell ref="E57:AH57"/>
    <mergeCell ref="AE51:AH53"/>
    <mergeCell ref="B53:U53"/>
  </mergeCells>
  <dataValidations count="4">
    <dataValidation type="list" allowBlank="1" showInputMessage="1" showErrorMessage="1" sqref="G43:U43">
      <formula1>$AQ$46:$AQ$47</formula1>
    </dataValidation>
    <dataValidation type="list" allowBlank="1" showInputMessage="1" showErrorMessage="1" sqref="AD38:AD44">
      <formula1>$AT$37:$AT$42</formula1>
    </dataValidation>
    <dataValidation type="list" allowBlank="1" showInputMessage="1" showErrorMessage="1" sqref="F9:I9">
      <formula1>$AN$37:$AN$44</formula1>
    </dataValidation>
    <dataValidation type="list" allowBlank="1" showInputMessage="1" showErrorMessage="1" sqref="G44:U45">
      <formula1>$AQ$37:$AQ$41</formula1>
    </dataValidation>
  </dataValidations>
  <printOptions horizontalCentered="1"/>
  <pageMargins left="0.4" right="0.1968503937007874" top="0.4" bottom="0.4" header="0.22" footer="0.18"/>
  <pageSetup fitToHeight="0" fitToWidth="1" horizontalDpi="600" verticalDpi="600" orientation="portrait" paperSize="9" scale="92" r:id="rId2"/>
  <ignoredErrors>
    <ignoredError sqref="Z4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Z59"/>
  <sheetViews>
    <sheetView showGridLines="0" zoomScaleSheetLayoutView="100" zoomScalePageLayoutView="0" workbookViewId="0" topLeftCell="A1">
      <selection activeCell="F9" sqref="F9:I9"/>
    </sheetView>
  </sheetViews>
  <sheetFormatPr defaultColWidth="0" defaultRowHeight="13.5" zeroHeight="1"/>
  <cols>
    <col min="1" max="1" width="1.625" style="2" customWidth="1"/>
    <col min="2" max="2" width="3.125" style="2" customWidth="1"/>
    <col min="3" max="3" width="2.625" style="2" customWidth="1"/>
    <col min="4" max="6" width="3.375" style="2" customWidth="1"/>
    <col min="7" max="26" width="3.125" style="2" customWidth="1"/>
    <col min="27" max="29" width="3.375" style="2" customWidth="1"/>
    <col min="30" max="34" width="3.125" style="2" customWidth="1"/>
    <col min="35" max="35" width="1.625" style="2" customWidth="1"/>
    <col min="36" max="16384" width="0" style="1" hidden="1" customWidth="1"/>
  </cols>
  <sheetData>
    <row r="1" spans="2:43" ht="13.5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197">
        <f ca="1">TODAY()</f>
        <v>42471</v>
      </c>
      <c r="AE1" s="197"/>
      <c r="AF1" s="197"/>
      <c r="AG1" s="197"/>
      <c r="AH1" s="197"/>
      <c r="AQ1" s="31"/>
    </row>
    <row r="2" spans="2:52" ht="13.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55"/>
      <c r="O2" s="55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128"/>
      <c r="AE2" s="128"/>
      <c r="AF2" s="128"/>
      <c r="AG2" s="128"/>
      <c r="AH2" s="128"/>
      <c r="AM2" s="26"/>
      <c r="AN2" s="26"/>
      <c r="AO2" s="26"/>
      <c r="AP2" s="26"/>
      <c r="AQ2" s="31"/>
      <c r="AR2" s="26"/>
      <c r="AS2" s="26"/>
      <c r="AT2" s="26"/>
      <c r="AU2" s="26"/>
      <c r="AV2" s="26"/>
      <c r="AW2" s="26"/>
      <c r="AX2" s="26"/>
      <c r="AY2" s="26"/>
      <c r="AZ2" s="26"/>
    </row>
    <row r="3" spans="2:43" ht="13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128"/>
      <c r="AE3" s="128"/>
      <c r="AF3" s="128"/>
      <c r="AG3" s="128"/>
      <c r="AH3" s="128"/>
      <c r="AQ3" s="31"/>
    </row>
    <row r="4" spans="2:43" ht="13.5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28"/>
      <c r="AE4" s="128"/>
      <c r="AF4" s="128"/>
      <c r="AG4" s="128"/>
      <c r="AH4" s="128"/>
      <c r="AQ4" s="31"/>
    </row>
    <row r="5" spans="2:34" ht="25.5" customHeight="1" thickBot="1" thickTop="1">
      <c r="B5" s="280" t="s">
        <v>177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</row>
    <row r="6" spans="2:34" ht="9" customHeight="1" thickBot="1" thickTop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1"/>
      <c r="O6" s="51"/>
      <c r="P6" s="50"/>
      <c r="Q6" s="50"/>
      <c r="R6" s="50"/>
      <c r="S6" s="50"/>
      <c r="T6" s="50"/>
      <c r="U6" s="50"/>
      <c r="V6" s="50"/>
      <c r="W6" s="50"/>
      <c r="X6" s="50"/>
      <c r="Y6" s="50"/>
      <c r="Z6" s="52"/>
      <c r="AA6" s="52"/>
      <c r="AB6" s="52"/>
      <c r="AC6" s="52"/>
      <c r="AD6" s="52"/>
      <c r="AE6" s="52"/>
      <c r="AF6" s="52"/>
      <c r="AG6" s="52"/>
      <c r="AH6" s="54"/>
    </row>
    <row r="7" spans="1:43" s="102" customFormat="1" ht="18" customHeight="1">
      <c r="A7" s="101"/>
      <c r="B7" s="474" t="s">
        <v>150</v>
      </c>
      <c r="C7" s="475"/>
      <c r="D7" s="475"/>
      <c r="E7" s="476"/>
      <c r="F7" s="209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1"/>
      <c r="AI7" s="101"/>
      <c r="AQ7" s="103"/>
    </row>
    <row r="8" spans="1:43" s="102" customFormat="1" ht="18" customHeight="1">
      <c r="A8" s="101"/>
      <c r="B8" s="427" t="s">
        <v>158</v>
      </c>
      <c r="C8" s="428"/>
      <c r="D8" s="428"/>
      <c r="E8" s="429"/>
      <c r="F8" s="21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4"/>
      <c r="AI8" s="101"/>
      <c r="AQ8" s="103"/>
    </row>
    <row r="9" spans="1:43" s="102" customFormat="1" ht="18" customHeight="1" thickBot="1">
      <c r="A9" s="101"/>
      <c r="B9" s="230" t="s">
        <v>157</v>
      </c>
      <c r="C9" s="231"/>
      <c r="D9" s="231"/>
      <c r="E9" s="232"/>
      <c r="F9" s="417" t="s">
        <v>88</v>
      </c>
      <c r="G9" s="231"/>
      <c r="H9" s="231"/>
      <c r="I9" s="232"/>
      <c r="J9" s="198"/>
      <c r="K9" s="199"/>
      <c r="L9" s="199"/>
      <c r="M9" s="200"/>
      <c r="N9" s="424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6"/>
      <c r="AI9" s="101"/>
      <c r="AQ9" s="103"/>
    </row>
    <row r="10" ht="13.5">
      <c r="AQ10" s="31"/>
    </row>
    <row r="11" spans="2:35" ht="13.5">
      <c r="B11" s="8" t="s">
        <v>159</v>
      </c>
      <c r="AH11" s="1"/>
      <c r="AI11" s="1"/>
    </row>
    <row r="12" spans="2:35" ht="13.5">
      <c r="B12" s="1"/>
      <c r="AD12" s="1"/>
      <c r="AE12" s="1"/>
      <c r="AF12" s="1"/>
      <c r="AG12" s="1"/>
      <c r="AH12" s="1"/>
      <c r="AI12" s="1"/>
    </row>
    <row r="13" spans="30:35" ht="13.5">
      <c r="AD13" s="1"/>
      <c r="AE13" s="1"/>
      <c r="AF13" s="1"/>
      <c r="AG13" s="1"/>
      <c r="AH13" s="1"/>
      <c r="AI13" s="1"/>
    </row>
    <row r="14" spans="30:35" ht="13.5">
      <c r="AD14" s="1"/>
      <c r="AE14" s="1"/>
      <c r="AF14" s="1"/>
      <c r="AG14" s="1"/>
      <c r="AH14" s="1"/>
      <c r="AI14" s="1"/>
    </row>
    <row r="15" spans="30:35" ht="13.5">
      <c r="AD15" s="1"/>
      <c r="AE15" s="1"/>
      <c r="AF15" s="1"/>
      <c r="AG15" s="1"/>
      <c r="AH15" s="1"/>
      <c r="AI15" s="1"/>
    </row>
    <row r="16" spans="30:35" ht="13.5">
      <c r="AD16" s="1"/>
      <c r="AE16" s="1"/>
      <c r="AF16" s="1"/>
      <c r="AG16" s="1"/>
      <c r="AH16" s="1"/>
      <c r="AI16" s="1"/>
    </row>
    <row r="17" spans="30:35" ht="13.5">
      <c r="AD17" s="1"/>
      <c r="AE17" s="1"/>
      <c r="AF17" s="1"/>
      <c r="AG17" s="1"/>
      <c r="AH17" s="1"/>
      <c r="AI17" s="1"/>
    </row>
    <row r="18" spans="30:35" ht="13.5">
      <c r="AD18" s="1"/>
      <c r="AE18" s="1"/>
      <c r="AF18" s="1"/>
      <c r="AG18" s="1"/>
      <c r="AH18" s="1"/>
      <c r="AI18" s="1"/>
    </row>
    <row r="19" spans="30:35" ht="13.5">
      <c r="AD19" s="1"/>
      <c r="AE19" s="1"/>
      <c r="AF19" s="1"/>
      <c r="AG19" s="1"/>
      <c r="AH19" s="1"/>
      <c r="AI19" s="1"/>
    </row>
    <row r="20" spans="30:35" ht="13.5">
      <c r="AD20" s="1"/>
      <c r="AE20" s="1"/>
      <c r="AF20" s="1"/>
      <c r="AG20" s="1"/>
      <c r="AH20" s="1"/>
      <c r="AI20" s="1"/>
    </row>
    <row r="21" spans="30:35" ht="13.5">
      <c r="AD21" s="1"/>
      <c r="AE21" s="1"/>
      <c r="AF21" s="1"/>
      <c r="AG21" s="1"/>
      <c r="AH21" s="1"/>
      <c r="AI21" s="1"/>
    </row>
    <row r="22" spans="30:35" ht="13.5">
      <c r="AD22" s="1"/>
      <c r="AE22" s="1"/>
      <c r="AF22" s="1"/>
      <c r="AG22" s="1"/>
      <c r="AH22" s="1"/>
      <c r="AI22" s="1"/>
    </row>
    <row r="23" spans="30:35" ht="13.5">
      <c r="AD23" s="1"/>
      <c r="AE23" s="1"/>
      <c r="AF23" s="1"/>
      <c r="AG23" s="1"/>
      <c r="AH23" s="1"/>
      <c r="AI23" s="1"/>
    </row>
    <row r="24" spans="30:35" ht="13.5">
      <c r="AD24" s="1"/>
      <c r="AE24" s="1"/>
      <c r="AF24" s="1"/>
      <c r="AG24" s="1"/>
      <c r="AH24" s="1"/>
      <c r="AI24" s="1"/>
    </row>
    <row r="25" spans="30:35" ht="13.5">
      <c r="AD25" s="1"/>
      <c r="AE25" s="1"/>
      <c r="AF25" s="1"/>
      <c r="AG25" s="1"/>
      <c r="AH25" s="1"/>
      <c r="AI25" s="1"/>
    </row>
    <row r="26" spans="30:35" ht="13.5">
      <c r="AD26" s="1"/>
      <c r="AE26" s="1"/>
      <c r="AF26" s="1"/>
      <c r="AG26" s="1"/>
      <c r="AH26" s="1"/>
      <c r="AI26" s="1"/>
    </row>
    <row r="27" spans="2:16" ht="13.5">
      <c r="B27" s="8" t="s">
        <v>112</v>
      </c>
      <c r="P27" s="8" t="s">
        <v>113</v>
      </c>
    </row>
    <row r="28" spans="18:34" ht="9.75" customHeight="1" thickBot="1"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3" s="26" customFormat="1" ht="18" customHeight="1" thickBot="1">
      <c r="A29" s="25"/>
      <c r="B29" s="406" t="s">
        <v>111</v>
      </c>
      <c r="C29" s="403"/>
      <c r="D29" s="403"/>
      <c r="E29" s="404"/>
      <c r="F29" s="403" t="s">
        <v>8</v>
      </c>
      <c r="G29" s="403"/>
      <c r="H29" s="405"/>
      <c r="I29" s="402" t="s">
        <v>6</v>
      </c>
      <c r="J29" s="403"/>
      <c r="K29" s="405"/>
      <c r="L29" s="402" t="s">
        <v>7</v>
      </c>
      <c r="M29" s="403"/>
      <c r="N29" s="404"/>
      <c r="P29" s="407" t="s">
        <v>100</v>
      </c>
      <c r="Q29" s="408"/>
      <c r="R29" s="408"/>
      <c r="S29" s="408"/>
      <c r="T29" s="408"/>
      <c r="U29" s="409"/>
      <c r="V29" s="406" t="s">
        <v>8</v>
      </c>
      <c r="W29" s="403"/>
      <c r="X29" s="403"/>
      <c r="Y29" s="405"/>
      <c r="Z29" s="402" t="s">
        <v>6</v>
      </c>
      <c r="AA29" s="403"/>
      <c r="AB29" s="403"/>
      <c r="AC29" s="405"/>
      <c r="AD29" s="402" t="s">
        <v>7</v>
      </c>
      <c r="AE29" s="403"/>
      <c r="AF29" s="403"/>
      <c r="AG29" s="404"/>
    </row>
    <row r="30" spans="1:33" s="26" customFormat="1" ht="18" customHeight="1">
      <c r="A30" s="25"/>
      <c r="B30" s="435" t="s">
        <v>0</v>
      </c>
      <c r="C30" s="436"/>
      <c r="D30" s="436"/>
      <c r="E30" s="437"/>
      <c r="F30" s="441" t="s">
        <v>11</v>
      </c>
      <c r="G30" s="436"/>
      <c r="H30" s="436"/>
      <c r="I30" s="436" t="s">
        <v>12</v>
      </c>
      <c r="J30" s="436"/>
      <c r="K30" s="436"/>
      <c r="L30" s="436" t="s">
        <v>2</v>
      </c>
      <c r="M30" s="436"/>
      <c r="N30" s="437"/>
      <c r="P30" s="418" t="s">
        <v>108</v>
      </c>
      <c r="Q30" s="411"/>
      <c r="R30" s="411"/>
      <c r="S30" s="411"/>
      <c r="T30" s="411"/>
      <c r="U30" s="412"/>
      <c r="V30" s="414" t="s">
        <v>101</v>
      </c>
      <c r="W30" s="415"/>
      <c r="X30" s="415"/>
      <c r="Y30" s="416"/>
      <c r="Z30" s="410" t="s">
        <v>102</v>
      </c>
      <c r="AA30" s="411"/>
      <c r="AB30" s="411"/>
      <c r="AC30" s="413"/>
      <c r="AD30" s="410" t="s">
        <v>102</v>
      </c>
      <c r="AE30" s="411"/>
      <c r="AF30" s="411"/>
      <c r="AG30" s="412"/>
    </row>
    <row r="31" spans="1:33" s="26" customFormat="1" ht="18" customHeight="1" thickBot="1">
      <c r="A31" s="25"/>
      <c r="B31" s="438"/>
      <c r="C31" s="439"/>
      <c r="D31" s="439"/>
      <c r="E31" s="440"/>
      <c r="F31" s="442"/>
      <c r="G31" s="439"/>
      <c r="H31" s="439"/>
      <c r="I31" s="439"/>
      <c r="J31" s="439"/>
      <c r="K31" s="439"/>
      <c r="L31" s="439"/>
      <c r="M31" s="439"/>
      <c r="N31" s="440"/>
      <c r="O31" s="25"/>
      <c r="P31" s="423" t="s">
        <v>13</v>
      </c>
      <c r="Q31" s="420"/>
      <c r="R31" s="420"/>
      <c r="S31" s="420"/>
      <c r="T31" s="420"/>
      <c r="U31" s="421"/>
      <c r="V31" s="423" t="s">
        <v>103</v>
      </c>
      <c r="W31" s="420"/>
      <c r="X31" s="420"/>
      <c r="Y31" s="422"/>
      <c r="Z31" s="419" t="s">
        <v>104</v>
      </c>
      <c r="AA31" s="420"/>
      <c r="AB31" s="420"/>
      <c r="AC31" s="422"/>
      <c r="AD31" s="419" t="s">
        <v>105</v>
      </c>
      <c r="AE31" s="420"/>
      <c r="AF31" s="420"/>
      <c r="AG31" s="421"/>
    </row>
    <row r="32" spans="1:35" s="26" customFormat="1" ht="1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7"/>
      <c r="AH32" s="25"/>
      <c r="AI32" s="25"/>
    </row>
    <row r="33" spans="1:35" s="26" customFormat="1" ht="1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7"/>
      <c r="AH33" s="25"/>
      <c r="AI33" s="25"/>
    </row>
    <row r="34" spans="2:43" ht="15" customHeight="1">
      <c r="B34" s="104" t="s">
        <v>134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6"/>
      <c r="V34" s="106"/>
      <c r="W34" s="106"/>
      <c r="X34" s="106"/>
      <c r="Y34" s="106"/>
      <c r="Z34" s="105"/>
      <c r="AA34" s="105"/>
      <c r="AB34" s="105"/>
      <c r="AC34" s="105"/>
      <c r="AD34" s="105"/>
      <c r="AE34" s="105"/>
      <c r="AF34" s="105"/>
      <c r="AG34" s="105"/>
      <c r="AH34" s="105"/>
      <c r="AI34" s="3"/>
      <c r="AQ34" s="31"/>
    </row>
    <row r="35" ht="9.75" customHeight="1" thickBot="1"/>
    <row r="36" spans="2:46" s="2" customFormat="1" ht="18" customHeight="1">
      <c r="B36" s="251" t="s">
        <v>145</v>
      </c>
      <c r="C36" s="252"/>
      <c r="D36" s="252"/>
      <c r="E36" s="252"/>
      <c r="F36" s="253"/>
      <c r="G36" s="443" t="s">
        <v>18</v>
      </c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6"/>
      <c r="V36" s="472" t="s">
        <v>10</v>
      </c>
      <c r="W36" s="473"/>
      <c r="X36" s="472" t="s">
        <v>17</v>
      </c>
      <c r="Y36" s="464"/>
      <c r="Z36" s="473"/>
      <c r="AA36" s="472" t="s">
        <v>16</v>
      </c>
      <c r="AB36" s="464"/>
      <c r="AC36" s="473"/>
      <c r="AD36" s="98" t="s">
        <v>140</v>
      </c>
      <c r="AE36" s="463" t="s">
        <v>64</v>
      </c>
      <c r="AF36" s="464"/>
      <c r="AG36" s="464"/>
      <c r="AH36" s="465"/>
      <c r="AN36" s="25" t="s">
        <v>111</v>
      </c>
      <c r="AO36" s="33" t="s">
        <v>92</v>
      </c>
      <c r="AP36" s="2" t="s">
        <v>93</v>
      </c>
      <c r="AQ36" s="2" t="s">
        <v>94</v>
      </c>
      <c r="AS36" s="33" t="s">
        <v>10</v>
      </c>
      <c r="AT36" s="33" t="s">
        <v>130</v>
      </c>
    </row>
    <row r="37" spans="2:41" s="2" customFormat="1" ht="18" customHeight="1" thickBot="1">
      <c r="B37" s="254"/>
      <c r="C37" s="255"/>
      <c r="D37" s="255"/>
      <c r="E37" s="255"/>
      <c r="F37" s="256"/>
      <c r="G37" s="444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8"/>
      <c r="V37" s="265" t="s">
        <v>66</v>
      </c>
      <c r="W37" s="266"/>
      <c r="X37" s="265" t="s">
        <v>65</v>
      </c>
      <c r="Y37" s="267"/>
      <c r="Z37" s="266"/>
      <c r="AA37" s="265" t="s">
        <v>67</v>
      </c>
      <c r="AB37" s="267"/>
      <c r="AC37" s="266"/>
      <c r="AD37" s="100" t="s">
        <v>141</v>
      </c>
      <c r="AE37" s="268" t="s">
        <v>67</v>
      </c>
      <c r="AF37" s="267"/>
      <c r="AG37" s="267"/>
      <c r="AH37" s="269"/>
      <c r="AN37" s="2" t="s">
        <v>99</v>
      </c>
      <c r="AO37" s="33" t="s">
        <v>15</v>
      </c>
    </row>
    <row r="38" spans="2:46" s="2" customFormat="1" ht="18.75" customHeight="1" thickTop="1">
      <c r="B38" s="432" t="s">
        <v>215</v>
      </c>
      <c r="C38" s="47"/>
      <c r="D38" s="480"/>
      <c r="E38" s="481"/>
      <c r="F38" s="482"/>
      <c r="G38" s="486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8"/>
      <c r="V38" s="454"/>
      <c r="W38" s="456"/>
      <c r="X38" s="454"/>
      <c r="Y38" s="455"/>
      <c r="Z38" s="456"/>
      <c r="AA38" s="454"/>
      <c r="AB38" s="455"/>
      <c r="AC38" s="456"/>
      <c r="AD38" s="99"/>
      <c r="AE38" s="36"/>
      <c r="AF38" s="37"/>
      <c r="AG38" s="37"/>
      <c r="AH38" s="38"/>
      <c r="AN38" s="2" t="s">
        <v>85</v>
      </c>
      <c r="AO38" s="33">
        <v>6</v>
      </c>
      <c r="AP38" s="2">
        <v>0.000216</v>
      </c>
      <c r="AQ38" s="2">
        <v>0.0275</v>
      </c>
      <c r="AS38" s="2">
        <v>55</v>
      </c>
      <c r="AT38" s="34" t="s">
        <v>131</v>
      </c>
    </row>
    <row r="39" spans="1:46" s="7" customFormat="1" ht="18.75" customHeight="1">
      <c r="A39" s="6"/>
      <c r="B39" s="300"/>
      <c r="C39" s="44" t="s">
        <v>74</v>
      </c>
      <c r="D39" s="477"/>
      <c r="E39" s="478"/>
      <c r="F39" s="479"/>
      <c r="G39" s="321" t="s">
        <v>153</v>
      </c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3"/>
      <c r="V39" s="457" t="s">
        <v>15</v>
      </c>
      <c r="W39" s="459"/>
      <c r="X39" s="457" t="s">
        <v>15</v>
      </c>
      <c r="Y39" s="458"/>
      <c r="Z39" s="459"/>
      <c r="AA39" s="314">
        <f>VLOOKUP(Z48,AN37:AP44,3,FALSE)</f>
        <v>0.000159</v>
      </c>
      <c r="AB39" s="315"/>
      <c r="AC39" s="316"/>
      <c r="AD39" s="113" t="s">
        <v>143</v>
      </c>
      <c r="AE39" s="179" t="s">
        <v>80</v>
      </c>
      <c r="AF39" s="180"/>
      <c r="AG39" s="180"/>
      <c r="AH39" s="181"/>
      <c r="AI39" s="6"/>
      <c r="AN39" s="7" t="s">
        <v>86</v>
      </c>
      <c r="AO39" s="34">
        <v>6</v>
      </c>
      <c r="AP39" s="7">
        <v>0.000216</v>
      </c>
      <c r="AQ39" s="7">
        <v>0.0275</v>
      </c>
      <c r="AS39" s="6">
        <v>77</v>
      </c>
      <c r="AT39" s="34" t="s">
        <v>132</v>
      </c>
    </row>
    <row r="40" spans="2:46" ht="18.75" customHeight="1" thickBot="1">
      <c r="B40" s="433"/>
      <c r="C40" s="48" t="s">
        <v>19</v>
      </c>
      <c r="D40" s="419"/>
      <c r="E40" s="420"/>
      <c r="F40" s="422"/>
      <c r="G40" s="324" t="s">
        <v>138</v>
      </c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6"/>
      <c r="V40" s="242" t="s">
        <v>23</v>
      </c>
      <c r="W40" s="244"/>
      <c r="X40" s="242" t="s">
        <v>15</v>
      </c>
      <c r="Y40" s="243"/>
      <c r="Z40" s="244"/>
      <c r="AA40" s="311">
        <v>0.0039</v>
      </c>
      <c r="AB40" s="312"/>
      <c r="AC40" s="313"/>
      <c r="AD40" s="114" t="s">
        <v>116</v>
      </c>
      <c r="AE40" s="451">
        <f>AA38+AA39+AA40</f>
        <v>0.004059</v>
      </c>
      <c r="AF40" s="452"/>
      <c r="AG40" s="452"/>
      <c r="AH40" s="453"/>
      <c r="AN40" s="1" t="s">
        <v>87</v>
      </c>
      <c r="AO40" s="35">
        <v>6</v>
      </c>
      <c r="AP40" s="1">
        <v>0.000216</v>
      </c>
      <c r="AQ40" s="1">
        <v>0.0275</v>
      </c>
      <c r="AS40" s="1">
        <v>85</v>
      </c>
      <c r="AT40" s="34" t="s">
        <v>133</v>
      </c>
    </row>
    <row r="41" spans="1:46" s="7" customFormat="1" ht="18.75" customHeight="1">
      <c r="A41" s="6"/>
      <c r="B41" s="434" t="s">
        <v>98</v>
      </c>
      <c r="C41" s="44" t="s">
        <v>20</v>
      </c>
      <c r="D41" s="410" t="s">
        <v>154</v>
      </c>
      <c r="E41" s="411"/>
      <c r="F41" s="413"/>
      <c r="G41" s="239" t="s">
        <v>139</v>
      </c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1"/>
      <c r="V41" s="278">
        <v>100</v>
      </c>
      <c r="W41" s="279"/>
      <c r="X41" s="281">
        <v>0.00588</v>
      </c>
      <c r="Y41" s="282"/>
      <c r="Z41" s="283"/>
      <c r="AA41" s="308">
        <f>V41*X41/1000</f>
        <v>0.000588</v>
      </c>
      <c r="AB41" s="309"/>
      <c r="AC41" s="310"/>
      <c r="AD41" s="115" t="s">
        <v>131</v>
      </c>
      <c r="AE41" s="460"/>
      <c r="AF41" s="461"/>
      <c r="AG41" s="461"/>
      <c r="AH41" s="462"/>
      <c r="AI41" s="6"/>
      <c r="AN41" s="1" t="s">
        <v>88</v>
      </c>
      <c r="AO41" s="35">
        <v>4</v>
      </c>
      <c r="AP41" s="7">
        <v>0.000159</v>
      </c>
      <c r="AQ41" s="7">
        <v>0.00896</v>
      </c>
      <c r="AS41" s="6">
        <v>92</v>
      </c>
      <c r="AT41" s="3" t="s">
        <v>144</v>
      </c>
    </row>
    <row r="42" spans="2:45" ht="18.75" customHeight="1">
      <c r="B42" s="202"/>
      <c r="C42" s="44" t="s">
        <v>5</v>
      </c>
      <c r="D42" s="477" t="s">
        <v>155</v>
      </c>
      <c r="E42" s="478"/>
      <c r="F42" s="479"/>
      <c r="G42" s="321" t="s">
        <v>152</v>
      </c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3"/>
      <c r="V42" s="220" t="s">
        <v>22</v>
      </c>
      <c r="W42" s="221"/>
      <c r="X42" s="236" t="s">
        <v>15</v>
      </c>
      <c r="Y42" s="237"/>
      <c r="Z42" s="238"/>
      <c r="AA42" s="314">
        <v>0.029</v>
      </c>
      <c r="AB42" s="315"/>
      <c r="AC42" s="316"/>
      <c r="AD42" s="113" t="s">
        <v>131</v>
      </c>
      <c r="AE42" s="290" t="s">
        <v>81</v>
      </c>
      <c r="AF42" s="291"/>
      <c r="AG42" s="291"/>
      <c r="AH42" s="292"/>
      <c r="AN42" s="7" t="s">
        <v>89</v>
      </c>
      <c r="AO42" s="34">
        <v>3</v>
      </c>
      <c r="AP42" s="6">
        <v>0.000159</v>
      </c>
      <c r="AQ42" s="6">
        <v>0.00144</v>
      </c>
      <c r="AS42" s="6">
        <v>100</v>
      </c>
    </row>
    <row r="43" spans="2:45" ht="18.75" customHeight="1" thickBot="1">
      <c r="B43" s="203"/>
      <c r="C43" s="45" t="s">
        <v>4</v>
      </c>
      <c r="D43" s="419" t="s">
        <v>151</v>
      </c>
      <c r="E43" s="420"/>
      <c r="F43" s="422"/>
      <c r="G43" s="489" t="s">
        <v>172</v>
      </c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1"/>
      <c r="V43" s="222">
        <v>12.5</v>
      </c>
      <c r="W43" s="223"/>
      <c r="X43" s="448">
        <v>0.0252</v>
      </c>
      <c r="Y43" s="449"/>
      <c r="Z43" s="450"/>
      <c r="AA43" s="311">
        <f>V43*X43/1000</f>
        <v>0.000315</v>
      </c>
      <c r="AB43" s="312"/>
      <c r="AC43" s="313"/>
      <c r="AD43" s="114" t="s">
        <v>131</v>
      </c>
      <c r="AE43" s="284">
        <f>AA41+AA42+AA43</f>
        <v>0.029903000000000002</v>
      </c>
      <c r="AF43" s="285"/>
      <c r="AG43" s="285"/>
      <c r="AH43" s="286"/>
      <c r="AN43" s="6" t="s">
        <v>90</v>
      </c>
      <c r="AO43" s="3">
        <v>3</v>
      </c>
      <c r="AP43" s="6">
        <v>0.000159</v>
      </c>
      <c r="AQ43" s="6">
        <v>0.00144</v>
      </c>
      <c r="AS43" s="6">
        <v>105</v>
      </c>
    </row>
    <row r="44" spans="2:43" ht="18.75" customHeight="1" thickBot="1">
      <c r="B44" s="483" t="s">
        <v>106</v>
      </c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5"/>
      <c r="V44" s="445" t="s">
        <v>21</v>
      </c>
      <c r="W44" s="446"/>
      <c r="X44" s="445" t="s">
        <v>15</v>
      </c>
      <c r="Y44" s="447"/>
      <c r="Z44" s="446"/>
      <c r="AA44" s="469">
        <f>VLOOKUP(Z48,AN37:AQ44,4,FALSE)</f>
        <v>0.00896</v>
      </c>
      <c r="AB44" s="470"/>
      <c r="AC44" s="471"/>
      <c r="AD44" s="116" t="s">
        <v>131</v>
      </c>
      <c r="AE44" s="466">
        <f>AA44</f>
        <v>0.00896</v>
      </c>
      <c r="AF44" s="467"/>
      <c r="AG44" s="467"/>
      <c r="AH44" s="468"/>
      <c r="AN44" s="6" t="s">
        <v>91</v>
      </c>
      <c r="AO44" s="3">
        <v>3</v>
      </c>
      <c r="AP44" s="6">
        <v>0.000159</v>
      </c>
      <c r="AQ44" s="6">
        <v>0.00144</v>
      </c>
    </row>
    <row r="45" spans="1:35" s="7" customFormat="1" ht="18.75" customHeight="1" thickBot="1" thickTop="1">
      <c r="A45" s="6"/>
      <c r="B45" s="21"/>
      <c r="C45" s="23"/>
      <c r="D45" s="23"/>
      <c r="E45" s="63"/>
      <c r="F45" s="193" t="s">
        <v>109</v>
      </c>
      <c r="G45" s="193"/>
      <c r="H45" s="193"/>
      <c r="I45" s="193"/>
      <c r="J45" s="193"/>
      <c r="K45" s="430" t="s">
        <v>82</v>
      </c>
      <c r="L45" s="182" t="s">
        <v>107</v>
      </c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7"/>
      <c r="AE45" s="184">
        <f>(AE43-AE44)/AE40</f>
        <v>5.159645232815965</v>
      </c>
      <c r="AF45" s="184"/>
      <c r="AG45" s="184"/>
      <c r="AH45" s="185"/>
      <c r="AI45" s="6"/>
    </row>
    <row r="46" spans="1:35" s="7" customFormat="1" ht="18.75" customHeight="1" thickBot="1">
      <c r="A46" s="6"/>
      <c r="B46" s="18"/>
      <c r="C46" s="24"/>
      <c r="D46" s="24"/>
      <c r="E46" s="64"/>
      <c r="F46" s="194"/>
      <c r="G46" s="194"/>
      <c r="H46" s="194"/>
      <c r="I46" s="194"/>
      <c r="J46" s="194"/>
      <c r="K46" s="431"/>
      <c r="L46" s="183" t="s">
        <v>79</v>
      </c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22"/>
      <c r="AE46" s="186"/>
      <c r="AF46" s="186"/>
      <c r="AG46" s="186"/>
      <c r="AH46" s="187"/>
      <c r="AI46" s="6"/>
    </row>
    <row r="47" spans="1:43" s="7" customFormat="1" ht="15" customHeight="1" thickBot="1">
      <c r="A47" s="6"/>
      <c r="B47" s="21" t="s">
        <v>72</v>
      </c>
      <c r="C47" s="6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9"/>
      <c r="V47" s="387" t="s">
        <v>110</v>
      </c>
      <c r="W47" s="388"/>
      <c r="X47" s="388"/>
      <c r="Y47" s="389"/>
      <c r="Z47" s="378" t="s">
        <v>188</v>
      </c>
      <c r="AA47" s="379"/>
      <c r="AB47" s="379"/>
      <c r="AC47" s="379"/>
      <c r="AD47" s="380"/>
      <c r="AE47" s="188">
        <f>VLOOKUP(Z48,AN37:AO44,2,FALSE)</f>
        <v>4</v>
      </c>
      <c r="AF47" s="188"/>
      <c r="AG47" s="188"/>
      <c r="AH47" s="189"/>
      <c r="AI47" s="6"/>
      <c r="AO47" s="31"/>
      <c r="AP47" s="31"/>
      <c r="AQ47" s="32"/>
    </row>
    <row r="48" spans="1:43" s="7" customFormat="1" ht="15" customHeight="1" thickBot="1">
      <c r="A48" s="6"/>
      <c r="B48" s="492"/>
      <c r="C48" s="493"/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4"/>
      <c r="V48" s="390"/>
      <c r="W48" s="391"/>
      <c r="X48" s="391"/>
      <c r="Y48" s="392"/>
      <c r="Z48" s="396" t="str">
        <f>F9</f>
        <v>４　地域</v>
      </c>
      <c r="AA48" s="397"/>
      <c r="AB48" s="397"/>
      <c r="AC48" s="397"/>
      <c r="AD48" s="398"/>
      <c r="AE48" s="188"/>
      <c r="AF48" s="188"/>
      <c r="AG48" s="188"/>
      <c r="AH48" s="189"/>
      <c r="AI48" s="6"/>
      <c r="AO48" s="31"/>
      <c r="AP48" s="31"/>
      <c r="AQ48" s="32"/>
    </row>
    <row r="49" spans="1:43" s="7" customFormat="1" ht="15" customHeight="1" thickBot="1">
      <c r="A49" s="6"/>
      <c r="B49" s="492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4"/>
      <c r="V49" s="393"/>
      <c r="W49" s="394"/>
      <c r="X49" s="394"/>
      <c r="Y49" s="395"/>
      <c r="Z49" s="399"/>
      <c r="AA49" s="400"/>
      <c r="AB49" s="400"/>
      <c r="AC49" s="400"/>
      <c r="AD49" s="401"/>
      <c r="AE49" s="188"/>
      <c r="AF49" s="188"/>
      <c r="AG49" s="188"/>
      <c r="AH49" s="189"/>
      <c r="AI49" s="6"/>
      <c r="AO49" s="31"/>
      <c r="AP49" s="31"/>
      <c r="AQ49" s="32"/>
    </row>
    <row r="50" spans="1:43" s="7" customFormat="1" ht="15" customHeight="1" thickBot="1">
      <c r="A50" s="6"/>
      <c r="B50" s="492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3"/>
      <c r="U50" s="494"/>
      <c r="V50" s="327" t="s">
        <v>9</v>
      </c>
      <c r="W50" s="328"/>
      <c r="X50" s="328"/>
      <c r="Y50" s="328"/>
      <c r="Z50" s="328"/>
      <c r="AA50" s="328"/>
      <c r="AB50" s="328"/>
      <c r="AC50" s="328"/>
      <c r="AD50" s="329"/>
      <c r="AE50" s="177" t="str">
        <f>IF(AE45&gt;=AE47,"ＯＫ","ＮＧ")</f>
        <v>ＯＫ</v>
      </c>
      <c r="AF50" s="177"/>
      <c r="AG50" s="177"/>
      <c r="AH50" s="178"/>
      <c r="AI50" s="6"/>
      <c r="AN50" s="6"/>
      <c r="AO50" s="31"/>
      <c r="AP50" s="31"/>
      <c r="AQ50" s="32"/>
    </row>
    <row r="51" spans="1:43" s="7" customFormat="1" ht="15" customHeight="1" thickBot="1">
      <c r="A51" s="6"/>
      <c r="B51" s="492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4"/>
      <c r="V51" s="330"/>
      <c r="W51" s="331"/>
      <c r="X51" s="331"/>
      <c r="Y51" s="331"/>
      <c r="Z51" s="331"/>
      <c r="AA51" s="331"/>
      <c r="AB51" s="331"/>
      <c r="AC51" s="331"/>
      <c r="AD51" s="332"/>
      <c r="AE51" s="177"/>
      <c r="AF51" s="177"/>
      <c r="AG51" s="177"/>
      <c r="AH51" s="178"/>
      <c r="AI51" s="6"/>
      <c r="AN51" s="32"/>
      <c r="AO51" s="31"/>
      <c r="AP51" s="31"/>
      <c r="AQ51" s="32"/>
    </row>
    <row r="52" spans="1:43" s="7" customFormat="1" ht="15" customHeight="1" thickBot="1">
      <c r="A52" s="6"/>
      <c r="B52" s="495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7"/>
      <c r="V52" s="333"/>
      <c r="W52" s="334"/>
      <c r="X52" s="334"/>
      <c r="Y52" s="334"/>
      <c r="Z52" s="334"/>
      <c r="AA52" s="334"/>
      <c r="AB52" s="334"/>
      <c r="AC52" s="334"/>
      <c r="AD52" s="335"/>
      <c r="AE52" s="177"/>
      <c r="AF52" s="177"/>
      <c r="AG52" s="177"/>
      <c r="AH52" s="178"/>
      <c r="AI52" s="6"/>
      <c r="AN52" s="32"/>
      <c r="AO52" s="31"/>
      <c r="AP52" s="31"/>
      <c r="AQ52" s="32"/>
    </row>
    <row r="53" spans="1:43" s="26" customFormat="1" ht="15" customHeight="1">
      <c r="A53" s="25"/>
      <c r="B53" s="173" t="s">
        <v>83</v>
      </c>
      <c r="C53" s="173"/>
      <c r="D53" s="152" t="s">
        <v>131</v>
      </c>
      <c r="E53" s="174" t="s">
        <v>142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25"/>
      <c r="AN53" s="7"/>
      <c r="AO53" s="7"/>
      <c r="AP53" s="7"/>
      <c r="AQ53" s="32"/>
    </row>
    <row r="54" spans="1:43" s="29" customFormat="1" ht="15" customHeight="1">
      <c r="A54" s="27"/>
      <c r="B54" s="28"/>
      <c r="C54" s="28"/>
      <c r="D54" s="153" t="s">
        <v>132</v>
      </c>
      <c r="E54" s="175" t="s">
        <v>169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27"/>
      <c r="AN54" s="7"/>
      <c r="AO54" s="7"/>
      <c r="AP54" s="7"/>
      <c r="AQ54" s="32"/>
    </row>
    <row r="55" spans="1:43" s="29" customFormat="1" ht="15" customHeight="1">
      <c r="A55" s="27"/>
      <c r="B55" s="30"/>
      <c r="C55" s="30"/>
      <c r="D55" s="153" t="s">
        <v>133</v>
      </c>
      <c r="E55" s="175" t="s">
        <v>173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N55" s="26"/>
      <c r="AO55" s="26"/>
      <c r="AP55" s="26"/>
      <c r="AQ55" s="31"/>
    </row>
    <row r="56" spans="1:43" s="26" customFormat="1" ht="15" customHeight="1">
      <c r="A56" s="25"/>
      <c r="B56" s="25"/>
      <c r="C56" s="25"/>
      <c r="D56" s="153" t="s">
        <v>144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25"/>
      <c r="AN56" s="29"/>
      <c r="AO56" s="29"/>
      <c r="AP56" s="29"/>
      <c r="AQ56" s="32"/>
    </row>
    <row r="57" spans="1:35" s="7" customFormat="1" ht="15" customHeight="1">
      <c r="A57" s="6"/>
      <c r="B57" s="4"/>
      <c r="C57" s="4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6"/>
    </row>
    <row r="58" spans="1:34" s="7" customFormat="1" ht="13.5" customHeight="1">
      <c r="A58" s="6"/>
      <c r="B58" s="5"/>
      <c r="C58" s="5"/>
      <c r="D58" s="56"/>
      <c r="E58" s="56"/>
      <c r="F58" s="56"/>
      <c r="G58" s="57"/>
      <c r="H58" s="57"/>
      <c r="I58" s="57"/>
      <c r="J58" s="57"/>
      <c r="K58" s="56"/>
      <c r="L58" s="56"/>
      <c r="M58" s="56"/>
      <c r="N58" s="58"/>
      <c r="O58" s="58"/>
      <c r="P58" s="58"/>
      <c r="Q58" s="58"/>
      <c r="R58" s="56"/>
      <c r="S58" s="56"/>
      <c r="T58" s="130"/>
      <c r="U58" s="130"/>
      <c r="V58" s="130"/>
      <c r="W58" s="130"/>
      <c r="X58" s="130"/>
      <c r="Y58" s="130"/>
      <c r="Z58" s="130"/>
      <c r="AA58" s="60"/>
      <c r="AB58" s="55"/>
      <c r="AC58" s="55"/>
      <c r="AD58" s="61"/>
      <c r="AE58" s="61"/>
      <c r="AF58" s="61"/>
      <c r="AG58" s="61"/>
      <c r="AH58" s="59"/>
    </row>
    <row r="59" spans="1:34" s="7" customFormat="1" ht="13.5" customHeight="1" hidden="1">
      <c r="A59" s="6"/>
      <c r="B59" s="5"/>
      <c r="C59" s="5"/>
      <c r="D59" s="56"/>
      <c r="E59" s="56"/>
      <c r="F59" s="56"/>
      <c r="G59" s="57"/>
      <c r="H59" s="57"/>
      <c r="I59" s="57"/>
      <c r="J59" s="57"/>
      <c r="K59" s="56"/>
      <c r="L59" s="56"/>
      <c r="M59" s="56"/>
      <c r="N59" s="58"/>
      <c r="O59" s="58"/>
      <c r="P59" s="58"/>
      <c r="Q59" s="58"/>
      <c r="R59" s="56"/>
      <c r="S59" s="56"/>
      <c r="T59" s="62"/>
      <c r="U59" s="62"/>
      <c r="V59" s="62"/>
      <c r="W59" s="62"/>
      <c r="X59" s="62"/>
      <c r="Y59" s="62"/>
      <c r="Z59" s="62"/>
      <c r="AA59" s="60"/>
      <c r="AB59" s="55"/>
      <c r="AC59" s="55"/>
      <c r="AD59" s="61"/>
      <c r="AE59" s="61"/>
      <c r="AF59" s="61"/>
      <c r="AG59" s="61"/>
      <c r="AH59" s="59"/>
    </row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</sheetData>
  <sheetProtection/>
  <mergeCells count="104">
    <mergeCell ref="G43:U43"/>
    <mergeCell ref="V50:AD52"/>
    <mergeCell ref="B51:U51"/>
    <mergeCell ref="B52:U52"/>
    <mergeCell ref="D47:U47"/>
    <mergeCell ref="B48:U48"/>
    <mergeCell ref="B49:U49"/>
    <mergeCell ref="B50:U50"/>
    <mergeCell ref="AA36:AC36"/>
    <mergeCell ref="AA37:AC37"/>
    <mergeCell ref="AA38:AC38"/>
    <mergeCell ref="AA39:AC39"/>
    <mergeCell ref="B44:U44"/>
    <mergeCell ref="G38:U38"/>
    <mergeCell ref="G39:U39"/>
    <mergeCell ref="G40:U40"/>
    <mergeCell ref="G41:U41"/>
    <mergeCell ref="G42:U42"/>
    <mergeCell ref="L29:N29"/>
    <mergeCell ref="I29:K29"/>
    <mergeCell ref="X36:Z36"/>
    <mergeCell ref="B36:F37"/>
    <mergeCell ref="D43:F43"/>
    <mergeCell ref="D42:F42"/>
    <mergeCell ref="D41:F41"/>
    <mergeCell ref="D40:F40"/>
    <mergeCell ref="D39:F39"/>
    <mergeCell ref="D38:F38"/>
    <mergeCell ref="AA44:AC44"/>
    <mergeCell ref="AA40:AC40"/>
    <mergeCell ref="AA41:AC41"/>
    <mergeCell ref="B5:AH5"/>
    <mergeCell ref="F7:AH7"/>
    <mergeCell ref="F8:AH8"/>
    <mergeCell ref="V36:W36"/>
    <mergeCell ref="I30:K31"/>
    <mergeCell ref="L30:N31"/>
    <mergeCell ref="B7:E7"/>
    <mergeCell ref="V40:W40"/>
    <mergeCell ref="V37:W37"/>
    <mergeCell ref="V39:W39"/>
    <mergeCell ref="V38:W38"/>
    <mergeCell ref="AA42:AC42"/>
    <mergeCell ref="AA43:AC43"/>
    <mergeCell ref="AE41:AH41"/>
    <mergeCell ref="AE36:AH36"/>
    <mergeCell ref="AE43:AH43"/>
    <mergeCell ref="AE37:AH37"/>
    <mergeCell ref="AE42:AH42"/>
    <mergeCell ref="AE44:AH44"/>
    <mergeCell ref="X37:Z37"/>
    <mergeCell ref="AE39:AH39"/>
    <mergeCell ref="AE40:AH40"/>
    <mergeCell ref="X38:Z38"/>
    <mergeCell ref="X39:Z39"/>
    <mergeCell ref="X40:Z40"/>
    <mergeCell ref="V41:W41"/>
    <mergeCell ref="V42:W42"/>
    <mergeCell ref="V44:W44"/>
    <mergeCell ref="X44:Z44"/>
    <mergeCell ref="V43:W43"/>
    <mergeCell ref="X41:Z41"/>
    <mergeCell ref="X42:Z42"/>
    <mergeCell ref="X43:Z43"/>
    <mergeCell ref="B9:E9"/>
    <mergeCell ref="K45:K46"/>
    <mergeCell ref="B38:B40"/>
    <mergeCell ref="J9:M9"/>
    <mergeCell ref="B41:B43"/>
    <mergeCell ref="B29:E29"/>
    <mergeCell ref="F29:H29"/>
    <mergeCell ref="B30:E31"/>
    <mergeCell ref="F30:H31"/>
    <mergeCell ref="G36:U37"/>
    <mergeCell ref="AD1:AH1"/>
    <mergeCell ref="F9:I9"/>
    <mergeCell ref="E53:AH53"/>
    <mergeCell ref="P30:U30"/>
    <mergeCell ref="AD31:AG31"/>
    <mergeCell ref="Z31:AC31"/>
    <mergeCell ref="V31:Y31"/>
    <mergeCell ref="P31:U31"/>
    <mergeCell ref="N9:AH9"/>
    <mergeCell ref="B8:E8"/>
    <mergeCell ref="E56:AH56"/>
    <mergeCell ref="AD29:AG29"/>
    <mergeCell ref="Z29:AC29"/>
    <mergeCell ref="V29:Y29"/>
    <mergeCell ref="P29:U29"/>
    <mergeCell ref="AD30:AG30"/>
    <mergeCell ref="Z30:AC30"/>
    <mergeCell ref="V30:Y30"/>
    <mergeCell ref="L45:AC45"/>
    <mergeCell ref="L46:AC46"/>
    <mergeCell ref="B53:C53"/>
    <mergeCell ref="E54:AH54"/>
    <mergeCell ref="E55:AH55"/>
    <mergeCell ref="F45:J46"/>
    <mergeCell ref="AE50:AH52"/>
    <mergeCell ref="AE45:AH46"/>
    <mergeCell ref="AE47:AH49"/>
    <mergeCell ref="Z47:AD47"/>
    <mergeCell ref="Z48:AD49"/>
    <mergeCell ref="V47:Y49"/>
  </mergeCells>
  <dataValidations count="2">
    <dataValidation type="list" allowBlank="1" showInputMessage="1" showErrorMessage="1" sqref="AD38:AD44">
      <formula1>$AT$37:$AT$42</formula1>
    </dataValidation>
    <dataValidation type="list" allowBlank="1" showInputMessage="1" showErrorMessage="1" sqref="F9:I9">
      <formula1>$AN$37:$AN$44</formula1>
    </dataValidation>
  </dataValidations>
  <printOptions horizontalCentered="1"/>
  <pageMargins left="0.38" right="0.1968503937007874" top="0.41" bottom="0.4" header="0.18" footer="0.16"/>
  <pageSetup fitToHeight="0" fitToWidth="1" horizontalDpi="600" verticalDpi="600" orientation="portrait" paperSize="9" scale="93" r:id="rId2"/>
  <ignoredErrors>
    <ignoredError sqref="Z4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zoomScalePageLayoutView="0" workbookViewId="0" topLeftCell="A1">
      <selection activeCell="C89" sqref="C89"/>
    </sheetView>
  </sheetViews>
  <sheetFormatPr defaultColWidth="0" defaultRowHeight="13.5" zeroHeight="1"/>
  <cols>
    <col min="1" max="1" width="1.625" style="10" customWidth="1"/>
    <col min="2" max="2" width="31.50390625" style="10" customWidth="1"/>
    <col min="3" max="3" width="11.625" style="9" customWidth="1"/>
    <col min="4" max="4" width="12.625" style="10" customWidth="1"/>
    <col min="5" max="5" width="5.625" style="10" customWidth="1"/>
    <col min="6" max="7" width="12.625" style="10" customWidth="1"/>
    <col min="8" max="8" width="37.25390625" style="10" customWidth="1"/>
    <col min="9" max="9" width="5.125" style="77" customWidth="1"/>
    <col min="10" max="10" width="1.37890625" style="10" customWidth="1"/>
    <col min="11" max="16384" width="0" style="10" hidden="1" customWidth="1"/>
  </cols>
  <sheetData>
    <row r="1" ht="18" customHeight="1">
      <c r="B1" s="9" t="s">
        <v>43</v>
      </c>
    </row>
    <row r="2" spans="2:9" ht="27.75" customHeight="1">
      <c r="B2" s="500" t="s">
        <v>44</v>
      </c>
      <c r="C2" s="502" t="s">
        <v>26</v>
      </c>
      <c r="D2" s="503"/>
      <c r="E2" s="40" t="s">
        <v>45</v>
      </c>
      <c r="F2" s="504" t="s">
        <v>117</v>
      </c>
      <c r="G2" s="503"/>
      <c r="H2" s="14" t="s">
        <v>27</v>
      </c>
      <c r="I2" s="72" t="s">
        <v>130</v>
      </c>
    </row>
    <row r="3" spans="2:9" ht="14.25" thickBot="1">
      <c r="B3" s="501"/>
      <c r="C3" s="75" t="s">
        <v>46</v>
      </c>
      <c r="D3" s="71" t="s">
        <v>47</v>
      </c>
      <c r="E3" s="75" t="s">
        <v>28</v>
      </c>
      <c r="F3" s="75" t="s">
        <v>127</v>
      </c>
      <c r="G3" s="71" t="s">
        <v>128</v>
      </c>
      <c r="H3" s="16"/>
      <c r="I3" s="16"/>
    </row>
    <row r="4" spans="2:9" ht="12">
      <c r="B4" s="132" t="s">
        <v>73</v>
      </c>
      <c r="C4" s="133">
        <v>0.00588</v>
      </c>
      <c r="D4" s="134">
        <v>12.3</v>
      </c>
      <c r="E4" s="135">
        <v>100</v>
      </c>
      <c r="F4" s="133">
        <v>0.000588</v>
      </c>
      <c r="G4" s="136">
        <v>1.23</v>
      </c>
      <c r="H4" s="135"/>
      <c r="I4" s="137" t="s">
        <v>131</v>
      </c>
    </row>
    <row r="5" spans="2:9" ht="12">
      <c r="B5" s="41" t="s">
        <v>29</v>
      </c>
      <c r="C5" s="73">
        <v>0.0483</v>
      </c>
      <c r="D5" s="67">
        <v>101</v>
      </c>
      <c r="E5" s="12">
        <v>100</v>
      </c>
      <c r="F5" s="73">
        <v>0.00483</v>
      </c>
      <c r="G5" s="68">
        <v>10.1</v>
      </c>
      <c r="H5" s="12"/>
      <c r="I5" s="13" t="s">
        <v>114</v>
      </c>
    </row>
    <row r="6" spans="2:9" ht="12">
      <c r="B6" s="41" t="s">
        <v>30</v>
      </c>
      <c r="C6" s="73">
        <v>0.0192</v>
      </c>
      <c r="D6" s="67">
        <v>40</v>
      </c>
      <c r="E6" s="12">
        <v>24.7</v>
      </c>
      <c r="F6" s="73">
        <v>0.000474</v>
      </c>
      <c r="G6" s="68">
        <v>0.988</v>
      </c>
      <c r="H6" s="12"/>
      <c r="I6" s="13" t="s">
        <v>114</v>
      </c>
    </row>
    <row r="7" spans="2:9" ht="12">
      <c r="B7" s="41" t="s">
        <v>48</v>
      </c>
      <c r="C7" s="73">
        <v>0.336</v>
      </c>
      <c r="D7" s="67">
        <v>699</v>
      </c>
      <c r="E7" s="12">
        <v>100</v>
      </c>
      <c r="F7" s="73">
        <v>0.0336</v>
      </c>
      <c r="G7" s="68">
        <v>69.9</v>
      </c>
      <c r="H7" s="12"/>
      <c r="I7" s="13" t="s">
        <v>114</v>
      </c>
    </row>
    <row r="8" spans="2:9" ht="12">
      <c r="B8" s="41" t="s">
        <v>49</v>
      </c>
      <c r="C8" s="73">
        <v>0.0264</v>
      </c>
      <c r="D8" s="67">
        <v>55</v>
      </c>
      <c r="E8" s="12">
        <v>100</v>
      </c>
      <c r="F8" s="73">
        <v>0.00264</v>
      </c>
      <c r="G8" s="68">
        <v>5.5</v>
      </c>
      <c r="H8" s="12" t="s">
        <v>31</v>
      </c>
      <c r="I8" s="13" t="s">
        <v>114</v>
      </c>
    </row>
    <row r="9" spans="2:9" ht="12">
      <c r="B9" s="41" t="s">
        <v>32</v>
      </c>
      <c r="C9" s="73">
        <v>0.901</v>
      </c>
      <c r="D9" s="67">
        <v>1880</v>
      </c>
      <c r="E9" s="12">
        <v>12</v>
      </c>
      <c r="F9" s="73">
        <v>0.011</v>
      </c>
      <c r="G9" s="68">
        <v>23</v>
      </c>
      <c r="H9" s="12"/>
      <c r="I9" s="13" t="s">
        <v>114</v>
      </c>
    </row>
    <row r="10" spans="2:9" s="65" customFormat="1" ht="12">
      <c r="B10" s="97" t="s">
        <v>24</v>
      </c>
      <c r="C10" s="79">
        <v>0.0252</v>
      </c>
      <c r="D10" s="131">
        <v>52.5</v>
      </c>
      <c r="E10" s="81">
        <v>12</v>
      </c>
      <c r="F10" s="79">
        <v>0.0003</v>
      </c>
      <c r="G10" s="80">
        <v>0.63</v>
      </c>
      <c r="H10" s="81"/>
      <c r="I10" s="78" t="s">
        <v>114</v>
      </c>
    </row>
    <row r="11" spans="2:9" ht="12">
      <c r="B11" s="41" t="s">
        <v>50</v>
      </c>
      <c r="C11" s="73">
        <v>1.68</v>
      </c>
      <c r="D11" s="67">
        <v>3510</v>
      </c>
      <c r="E11" s="12">
        <v>12</v>
      </c>
      <c r="F11" s="73">
        <v>0.02</v>
      </c>
      <c r="G11" s="68">
        <v>42</v>
      </c>
      <c r="H11" s="12"/>
      <c r="I11" s="13" t="s">
        <v>114</v>
      </c>
    </row>
    <row r="12" spans="2:9" ht="12">
      <c r="B12" s="41" t="s">
        <v>51</v>
      </c>
      <c r="C12" s="73">
        <v>0.253</v>
      </c>
      <c r="D12" s="67">
        <v>526</v>
      </c>
      <c r="E12" s="12">
        <v>12</v>
      </c>
      <c r="F12" s="73">
        <v>0.003</v>
      </c>
      <c r="G12" s="68">
        <v>6.3</v>
      </c>
      <c r="H12" s="12"/>
      <c r="I12" s="13" t="s">
        <v>114</v>
      </c>
    </row>
    <row r="13" spans="2:9" ht="12">
      <c r="B13" s="41" t="s">
        <v>33</v>
      </c>
      <c r="C13" s="73">
        <v>0.0532</v>
      </c>
      <c r="D13" s="67">
        <v>111</v>
      </c>
      <c r="E13" s="12">
        <v>12</v>
      </c>
      <c r="F13" s="73">
        <v>0.00064</v>
      </c>
      <c r="G13" s="68">
        <v>1.3</v>
      </c>
      <c r="H13" s="12"/>
      <c r="I13" s="13" t="s">
        <v>114</v>
      </c>
    </row>
    <row r="14" spans="2:9" ht="12">
      <c r="B14" s="41" t="s">
        <v>70</v>
      </c>
      <c r="C14" s="73">
        <v>0.25</v>
      </c>
      <c r="D14" s="67">
        <v>521</v>
      </c>
      <c r="E14" s="12">
        <v>20</v>
      </c>
      <c r="F14" s="73">
        <v>0.005</v>
      </c>
      <c r="G14" s="68">
        <v>10</v>
      </c>
      <c r="H14" s="12"/>
      <c r="I14" s="13" t="s">
        <v>114</v>
      </c>
    </row>
    <row r="15" spans="2:9" ht="14.25">
      <c r="B15" s="42" t="s">
        <v>61</v>
      </c>
      <c r="C15" s="74">
        <v>0.617</v>
      </c>
      <c r="D15" s="69">
        <v>1290</v>
      </c>
      <c r="E15" s="11">
        <v>25</v>
      </c>
      <c r="F15" s="74">
        <v>0.015</v>
      </c>
      <c r="G15" s="70">
        <v>32</v>
      </c>
      <c r="H15" s="11"/>
      <c r="I15" s="15" t="s">
        <v>114</v>
      </c>
    </row>
    <row r="16" spans="2:9" ht="12">
      <c r="B16" s="41" t="s">
        <v>34</v>
      </c>
      <c r="C16" s="73">
        <v>0.0192</v>
      </c>
      <c r="D16" s="67">
        <v>40</v>
      </c>
      <c r="E16" s="12">
        <v>12</v>
      </c>
      <c r="F16" s="73">
        <v>0.00023</v>
      </c>
      <c r="G16" s="68">
        <v>0.48</v>
      </c>
      <c r="H16" s="12"/>
      <c r="I16" s="13" t="s">
        <v>114</v>
      </c>
    </row>
    <row r="17" spans="2:9" ht="12">
      <c r="B17" s="41" t="s">
        <v>71</v>
      </c>
      <c r="C17" s="73">
        <v>0.13</v>
      </c>
      <c r="D17" s="67">
        <v>270</v>
      </c>
      <c r="E17" s="12">
        <v>200</v>
      </c>
      <c r="F17" s="73">
        <v>0.026</v>
      </c>
      <c r="G17" s="68">
        <v>54</v>
      </c>
      <c r="H17" s="12"/>
      <c r="I17" s="13" t="s">
        <v>114</v>
      </c>
    </row>
    <row r="18" spans="2:9" ht="12">
      <c r="B18" s="41" t="s">
        <v>35</v>
      </c>
      <c r="C18" s="73">
        <v>0.48</v>
      </c>
      <c r="D18" s="67">
        <v>1000</v>
      </c>
      <c r="E18" s="12">
        <v>12</v>
      </c>
      <c r="F18" s="73">
        <v>0.0058</v>
      </c>
      <c r="G18" s="68">
        <v>12</v>
      </c>
      <c r="H18" s="12" t="s">
        <v>36</v>
      </c>
      <c r="I18" s="13" t="s">
        <v>114</v>
      </c>
    </row>
    <row r="19" spans="2:9" ht="12">
      <c r="B19" s="41" t="s">
        <v>52</v>
      </c>
      <c r="C19" s="76" t="s">
        <v>14</v>
      </c>
      <c r="D19" s="13" t="s">
        <v>14</v>
      </c>
      <c r="E19" s="13" t="s">
        <v>14</v>
      </c>
      <c r="F19" s="73">
        <v>0.002</v>
      </c>
      <c r="G19" s="68">
        <v>5</v>
      </c>
      <c r="H19" s="12" t="s">
        <v>37</v>
      </c>
      <c r="I19" s="13" t="s">
        <v>114</v>
      </c>
    </row>
    <row r="20" spans="2:9" ht="12">
      <c r="B20" s="41" t="s">
        <v>53</v>
      </c>
      <c r="C20" s="76" t="s">
        <v>14</v>
      </c>
      <c r="D20" s="13" t="s">
        <v>14</v>
      </c>
      <c r="E20" s="13" t="s">
        <v>14</v>
      </c>
      <c r="F20" s="73">
        <v>0.144</v>
      </c>
      <c r="G20" s="68">
        <v>300</v>
      </c>
      <c r="H20" s="12" t="s">
        <v>38</v>
      </c>
      <c r="I20" s="13" t="s">
        <v>114</v>
      </c>
    </row>
    <row r="21" spans="2:9" ht="12">
      <c r="B21" s="41" t="s">
        <v>39</v>
      </c>
      <c r="C21" s="73">
        <v>0.01</v>
      </c>
      <c r="D21" s="67">
        <v>30</v>
      </c>
      <c r="E21" s="12">
        <v>24</v>
      </c>
      <c r="F21" s="73">
        <v>0.0003</v>
      </c>
      <c r="G21" s="68">
        <v>0.6</v>
      </c>
      <c r="H21" s="12" t="s">
        <v>57</v>
      </c>
      <c r="I21" s="13" t="s">
        <v>114</v>
      </c>
    </row>
    <row r="22" spans="2:9" ht="12">
      <c r="B22" s="41" t="s">
        <v>40</v>
      </c>
      <c r="C22" s="73">
        <v>0.026</v>
      </c>
      <c r="D22" s="67">
        <v>54</v>
      </c>
      <c r="E22" s="12">
        <v>24.2</v>
      </c>
      <c r="F22" s="73">
        <v>0.00062</v>
      </c>
      <c r="G22" s="68">
        <v>1.3</v>
      </c>
      <c r="H22" s="12"/>
      <c r="I22" s="13" t="s">
        <v>114</v>
      </c>
    </row>
    <row r="23" spans="2:9" ht="12">
      <c r="B23" s="41" t="s">
        <v>58</v>
      </c>
      <c r="C23" s="76" t="s">
        <v>14</v>
      </c>
      <c r="D23" s="13" t="s">
        <v>14</v>
      </c>
      <c r="E23" s="13" t="s">
        <v>14</v>
      </c>
      <c r="F23" s="73">
        <v>0.035</v>
      </c>
      <c r="G23" s="68">
        <v>72</v>
      </c>
      <c r="H23" s="12"/>
      <c r="I23" s="13" t="s">
        <v>114</v>
      </c>
    </row>
    <row r="24" spans="2:9" ht="12">
      <c r="B24" s="41" t="s">
        <v>59</v>
      </c>
      <c r="C24" s="73">
        <v>0.17</v>
      </c>
      <c r="D24" s="67">
        <v>350</v>
      </c>
      <c r="E24" s="12">
        <v>12.5</v>
      </c>
      <c r="F24" s="73">
        <v>0.0021</v>
      </c>
      <c r="G24" s="68">
        <v>4.4</v>
      </c>
      <c r="H24" s="12" t="s">
        <v>60</v>
      </c>
      <c r="I24" s="13" t="s">
        <v>114</v>
      </c>
    </row>
    <row r="25" spans="2:9" ht="12">
      <c r="B25" s="41" t="s">
        <v>41</v>
      </c>
      <c r="C25" s="73">
        <v>0.13</v>
      </c>
      <c r="D25" s="67">
        <v>270</v>
      </c>
      <c r="E25" s="12">
        <v>9</v>
      </c>
      <c r="F25" s="73">
        <v>0.0012</v>
      </c>
      <c r="G25" s="68">
        <v>2.4</v>
      </c>
      <c r="H25" s="12" t="s">
        <v>42</v>
      </c>
      <c r="I25" s="13" t="s">
        <v>114</v>
      </c>
    </row>
    <row r="26" spans="2:9" s="65" customFormat="1" ht="12">
      <c r="B26" s="120" t="s">
        <v>25</v>
      </c>
      <c r="C26" s="117" t="s">
        <v>14</v>
      </c>
      <c r="D26" s="119" t="s">
        <v>14</v>
      </c>
      <c r="E26" s="119" t="s">
        <v>14</v>
      </c>
      <c r="F26" s="118">
        <v>0.00019</v>
      </c>
      <c r="G26" s="121">
        <v>0.4</v>
      </c>
      <c r="H26" s="82" t="s">
        <v>174</v>
      </c>
      <c r="I26" s="119" t="s">
        <v>114</v>
      </c>
    </row>
    <row r="27" spans="2:9" s="65" customFormat="1" ht="12">
      <c r="B27" s="120" t="s">
        <v>25</v>
      </c>
      <c r="C27" s="117"/>
      <c r="D27" s="119"/>
      <c r="E27" s="119"/>
      <c r="F27" s="118">
        <v>0.00013</v>
      </c>
      <c r="G27" s="121"/>
      <c r="H27" s="82" t="s">
        <v>175</v>
      </c>
      <c r="I27" s="119"/>
    </row>
    <row r="28" spans="2:9" s="65" customFormat="1" ht="12">
      <c r="B28" s="143" t="s">
        <v>54</v>
      </c>
      <c r="C28" s="144" t="s">
        <v>14</v>
      </c>
      <c r="D28" s="145" t="s">
        <v>14</v>
      </c>
      <c r="E28" s="145" t="s">
        <v>14</v>
      </c>
      <c r="F28" s="146">
        <v>0.00086</v>
      </c>
      <c r="G28" s="147">
        <v>1.8</v>
      </c>
      <c r="H28" s="148" t="s">
        <v>179</v>
      </c>
      <c r="I28" s="145" t="s">
        <v>114</v>
      </c>
    </row>
    <row r="29" spans="2:9" s="65" customFormat="1" ht="12">
      <c r="B29" s="521" t="s">
        <v>55</v>
      </c>
      <c r="C29" s="527" t="s">
        <v>14</v>
      </c>
      <c r="D29" s="512" t="s">
        <v>14</v>
      </c>
      <c r="E29" s="512" t="s">
        <v>14</v>
      </c>
      <c r="F29" s="524">
        <v>0.0017</v>
      </c>
      <c r="G29" s="518">
        <v>3.6</v>
      </c>
      <c r="H29" s="149" t="s">
        <v>179</v>
      </c>
      <c r="I29" s="512" t="s">
        <v>114</v>
      </c>
    </row>
    <row r="30" spans="2:9" s="65" customFormat="1" ht="12">
      <c r="B30" s="522"/>
      <c r="C30" s="528"/>
      <c r="D30" s="513"/>
      <c r="E30" s="513"/>
      <c r="F30" s="525"/>
      <c r="G30" s="519"/>
      <c r="H30" s="150" t="s">
        <v>180</v>
      </c>
      <c r="I30" s="513"/>
    </row>
    <row r="31" spans="2:9" s="65" customFormat="1" ht="12">
      <c r="B31" s="522"/>
      <c r="C31" s="528"/>
      <c r="D31" s="513"/>
      <c r="E31" s="513"/>
      <c r="F31" s="525"/>
      <c r="G31" s="519"/>
      <c r="H31" s="150" t="s">
        <v>181</v>
      </c>
      <c r="I31" s="513"/>
    </row>
    <row r="32" spans="2:9" s="65" customFormat="1" ht="12">
      <c r="B32" s="523"/>
      <c r="C32" s="529"/>
      <c r="D32" s="514"/>
      <c r="E32" s="514"/>
      <c r="F32" s="526"/>
      <c r="G32" s="520"/>
      <c r="H32" s="135" t="s">
        <v>68</v>
      </c>
      <c r="I32" s="514"/>
    </row>
    <row r="33" spans="2:9" s="65" customFormat="1" ht="12">
      <c r="B33" s="521" t="s">
        <v>56</v>
      </c>
      <c r="C33" s="527" t="s">
        <v>14</v>
      </c>
      <c r="D33" s="512" t="s">
        <v>14</v>
      </c>
      <c r="E33" s="512" t="s">
        <v>14</v>
      </c>
      <c r="F33" s="524">
        <v>0.0026</v>
      </c>
      <c r="G33" s="518">
        <v>5.4</v>
      </c>
      <c r="H33" s="149" t="s">
        <v>182</v>
      </c>
      <c r="I33" s="512" t="s">
        <v>114</v>
      </c>
    </row>
    <row r="34" spans="2:9" s="65" customFormat="1" ht="12">
      <c r="B34" s="522"/>
      <c r="C34" s="528"/>
      <c r="D34" s="513"/>
      <c r="E34" s="513"/>
      <c r="F34" s="525"/>
      <c r="G34" s="519"/>
      <c r="H34" s="150" t="s">
        <v>180</v>
      </c>
      <c r="I34" s="513"/>
    </row>
    <row r="35" spans="2:9" s="83" customFormat="1" ht="12">
      <c r="B35" s="522"/>
      <c r="C35" s="528"/>
      <c r="D35" s="513"/>
      <c r="E35" s="513"/>
      <c r="F35" s="525"/>
      <c r="G35" s="519"/>
      <c r="H35" s="150" t="s">
        <v>69</v>
      </c>
      <c r="I35" s="513"/>
    </row>
    <row r="36" spans="2:9" s="83" customFormat="1" ht="12">
      <c r="B36" s="522"/>
      <c r="C36" s="528"/>
      <c r="D36" s="513"/>
      <c r="E36" s="513"/>
      <c r="F36" s="525"/>
      <c r="G36" s="519"/>
      <c r="H36" s="150" t="s">
        <v>126</v>
      </c>
      <c r="I36" s="513"/>
    </row>
    <row r="37" spans="2:9" s="65" customFormat="1" ht="12">
      <c r="B37" s="523"/>
      <c r="C37" s="529"/>
      <c r="D37" s="514"/>
      <c r="E37" s="514"/>
      <c r="F37" s="526"/>
      <c r="G37" s="520"/>
      <c r="H37" s="135" t="s">
        <v>176</v>
      </c>
      <c r="I37" s="514"/>
    </row>
    <row r="38" spans="2:11" s="65" customFormat="1" ht="12">
      <c r="B38" s="507" t="s">
        <v>129</v>
      </c>
      <c r="C38" s="85"/>
      <c r="D38" s="86"/>
      <c r="E38" s="87" t="s">
        <v>118</v>
      </c>
      <c r="F38" s="88">
        <v>0.029</v>
      </c>
      <c r="G38" s="89" t="s">
        <v>121</v>
      </c>
      <c r="H38" s="90"/>
      <c r="I38" s="515" t="s">
        <v>132</v>
      </c>
      <c r="J38" s="83"/>
      <c r="K38" s="83"/>
    </row>
    <row r="39" spans="2:11" s="65" customFormat="1" ht="12">
      <c r="B39" s="508"/>
      <c r="C39" s="91"/>
      <c r="D39" s="86"/>
      <c r="E39" s="505" t="s">
        <v>119</v>
      </c>
      <c r="F39" s="510">
        <v>0.082</v>
      </c>
      <c r="G39" s="84" t="s">
        <v>122</v>
      </c>
      <c r="H39" s="92"/>
      <c r="I39" s="516"/>
      <c r="J39" s="83"/>
      <c r="K39" s="83"/>
    </row>
    <row r="40" spans="2:11" s="65" customFormat="1" ht="12">
      <c r="B40" s="508"/>
      <c r="C40" s="91"/>
      <c r="D40" s="86"/>
      <c r="E40" s="506"/>
      <c r="F40" s="511"/>
      <c r="G40" s="93" t="s">
        <v>124</v>
      </c>
      <c r="H40" s="90"/>
      <c r="I40" s="516"/>
      <c r="J40" s="83"/>
      <c r="K40" s="83"/>
    </row>
    <row r="41" spans="2:11" s="65" customFormat="1" ht="12">
      <c r="B41" s="508"/>
      <c r="C41" s="91"/>
      <c r="D41" s="86"/>
      <c r="E41" s="505" t="s">
        <v>120</v>
      </c>
      <c r="F41" s="510">
        <v>0.144</v>
      </c>
      <c r="G41" s="84" t="s">
        <v>123</v>
      </c>
      <c r="H41" s="92"/>
      <c r="I41" s="516"/>
      <c r="J41" s="83"/>
      <c r="K41" s="83"/>
    </row>
    <row r="42" spans="2:11" s="65" customFormat="1" ht="12">
      <c r="B42" s="509"/>
      <c r="C42" s="94"/>
      <c r="D42" s="95"/>
      <c r="E42" s="506"/>
      <c r="F42" s="511"/>
      <c r="G42" s="93" t="s">
        <v>125</v>
      </c>
      <c r="H42" s="90"/>
      <c r="I42" s="517"/>
      <c r="J42" s="83"/>
      <c r="K42" s="83"/>
    </row>
    <row r="43" spans="3:9" s="65" customFormat="1" ht="12">
      <c r="C43" s="96"/>
      <c r="I43" s="66"/>
    </row>
    <row r="44" ht="12">
      <c r="B44" s="155" t="s">
        <v>130</v>
      </c>
    </row>
    <row r="45" spans="2:3" ht="12">
      <c r="B45" s="155" t="s">
        <v>201</v>
      </c>
      <c r="C45" s="10" t="s">
        <v>202</v>
      </c>
    </row>
    <row r="46" spans="2:3" ht="12">
      <c r="B46" s="155"/>
      <c r="C46" s="10" t="s">
        <v>203</v>
      </c>
    </row>
    <row r="47" spans="2:3" ht="12">
      <c r="B47" s="155"/>
      <c r="C47" s="10" t="s">
        <v>209</v>
      </c>
    </row>
    <row r="48" spans="2:3" ht="12">
      <c r="B48" s="155"/>
      <c r="C48" s="10" t="s">
        <v>204</v>
      </c>
    </row>
    <row r="49" spans="2:3" ht="12">
      <c r="B49" s="155"/>
      <c r="C49" s="10" t="s">
        <v>205</v>
      </c>
    </row>
    <row r="50" spans="2:3" ht="12">
      <c r="B50" s="155"/>
      <c r="C50" s="10" t="s">
        <v>210</v>
      </c>
    </row>
    <row r="51" spans="2:3" ht="12">
      <c r="B51" s="155"/>
      <c r="C51" s="10" t="s">
        <v>211</v>
      </c>
    </row>
    <row r="52" spans="2:3" ht="12">
      <c r="B52" s="155"/>
      <c r="C52" s="10" t="s">
        <v>212</v>
      </c>
    </row>
    <row r="53" spans="2:3" ht="12">
      <c r="B53" s="155"/>
      <c r="C53" s="10" t="s">
        <v>213</v>
      </c>
    </row>
    <row r="54" spans="2:3" ht="12">
      <c r="B54" s="155" t="s">
        <v>208</v>
      </c>
      <c r="C54" s="10" t="s">
        <v>206</v>
      </c>
    </row>
    <row r="55" spans="2:3" ht="12">
      <c r="B55" s="155"/>
      <c r="C55" s="10" t="s">
        <v>207</v>
      </c>
    </row>
    <row r="56" spans="2:3" ht="12">
      <c r="B56" s="155"/>
      <c r="C56" s="10"/>
    </row>
    <row r="57" ht="12">
      <c r="B57" s="10" t="s">
        <v>214</v>
      </c>
    </row>
    <row r="58" spans="2:9" ht="27.75" customHeight="1">
      <c r="B58" s="500" t="s">
        <v>44</v>
      </c>
      <c r="C58" s="502" t="s">
        <v>26</v>
      </c>
      <c r="D58" s="503"/>
      <c r="E58" s="40" t="s">
        <v>45</v>
      </c>
      <c r="F58" s="504" t="s">
        <v>117</v>
      </c>
      <c r="G58" s="503"/>
      <c r="H58" s="14" t="s">
        <v>27</v>
      </c>
      <c r="I58" s="72" t="s">
        <v>130</v>
      </c>
    </row>
    <row r="59" spans="2:9" ht="14.25" thickBot="1">
      <c r="B59" s="501"/>
      <c r="C59" s="75" t="s">
        <v>46</v>
      </c>
      <c r="D59" s="71" t="s">
        <v>47</v>
      </c>
      <c r="E59" s="75" t="s">
        <v>28</v>
      </c>
      <c r="F59" s="75" t="s">
        <v>127</v>
      </c>
      <c r="G59" s="71" t="s">
        <v>128</v>
      </c>
      <c r="H59" s="16"/>
      <c r="I59" s="16"/>
    </row>
    <row r="60" spans="2:9" ht="12">
      <c r="B60" s="156" t="s">
        <v>192</v>
      </c>
      <c r="C60" s="157">
        <v>0.12</v>
      </c>
      <c r="D60" s="158">
        <v>255</v>
      </c>
      <c r="E60" s="159">
        <v>9</v>
      </c>
      <c r="F60" s="157">
        <v>0.0011</v>
      </c>
      <c r="G60" s="160">
        <v>2.3</v>
      </c>
      <c r="H60" s="159"/>
      <c r="I60" s="161" t="s">
        <v>116</v>
      </c>
    </row>
    <row r="61" spans="2:9" ht="12">
      <c r="B61" s="162" t="s">
        <v>192</v>
      </c>
      <c r="C61" s="163">
        <v>0.12</v>
      </c>
      <c r="D61" s="164">
        <v>255</v>
      </c>
      <c r="E61" s="165">
        <v>12</v>
      </c>
      <c r="F61" s="163">
        <v>0.0014</v>
      </c>
      <c r="G61" s="166">
        <v>3</v>
      </c>
      <c r="H61" s="165"/>
      <c r="I61" s="167" t="s">
        <v>116</v>
      </c>
    </row>
    <row r="62" spans="2:9" ht="12">
      <c r="B62" s="156" t="s">
        <v>193</v>
      </c>
      <c r="C62" s="157">
        <v>0.1067</v>
      </c>
      <c r="D62" s="158"/>
      <c r="E62" s="159">
        <v>9</v>
      </c>
      <c r="F62" s="157">
        <v>0.00096</v>
      </c>
      <c r="G62" s="160">
        <v>2</v>
      </c>
      <c r="H62" s="159"/>
      <c r="I62" s="161" t="s">
        <v>116</v>
      </c>
    </row>
    <row r="63" spans="2:9" ht="12">
      <c r="B63" s="156" t="s">
        <v>194</v>
      </c>
      <c r="C63" s="157">
        <v>0.4289</v>
      </c>
      <c r="D63" s="158"/>
      <c r="E63" s="159">
        <v>9</v>
      </c>
      <c r="F63" s="157">
        <v>0.00386</v>
      </c>
      <c r="G63" s="160">
        <v>8.04</v>
      </c>
      <c r="H63" s="159" t="s">
        <v>195</v>
      </c>
      <c r="I63" s="161" t="s">
        <v>116</v>
      </c>
    </row>
    <row r="64" spans="2:9" ht="12">
      <c r="B64" s="156"/>
      <c r="C64" s="157"/>
      <c r="D64" s="158"/>
      <c r="E64" s="159"/>
      <c r="F64" s="157"/>
      <c r="G64" s="160"/>
      <c r="H64" s="159"/>
      <c r="I64" s="161"/>
    </row>
    <row r="65" spans="2:9" ht="12">
      <c r="B65" s="156"/>
      <c r="C65" s="168"/>
      <c r="D65" s="161"/>
      <c r="E65" s="161"/>
      <c r="F65" s="157"/>
      <c r="G65" s="160"/>
      <c r="H65" s="159"/>
      <c r="I65" s="161"/>
    </row>
    <row r="66" spans="2:9" ht="12">
      <c r="B66" s="156"/>
      <c r="C66" s="168"/>
      <c r="D66" s="161"/>
      <c r="E66" s="161"/>
      <c r="F66" s="157"/>
      <c r="G66" s="160"/>
      <c r="H66" s="159"/>
      <c r="I66" s="161"/>
    </row>
    <row r="67" spans="2:9" ht="12">
      <c r="B67" s="156"/>
      <c r="C67" s="157"/>
      <c r="D67" s="158"/>
      <c r="E67" s="159"/>
      <c r="F67" s="157"/>
      <c r="G67" s="160"/>
      <c r="H67" s="159"/>
      <c r="I67" s="161"/>
    </row>
    <row r="68" spans="2:9" ht="12">
      <c r="B68" s="156"/>
      <c r="C68" s="157"/>
      <c r="D68" s="158"/>
      <c r="E68" s="159"/>
      <c r="F68" s="157"/>
      <c r="G68" s="160"/>
      <c r="H68" s="159"/>
      <c r="I68" s="161"/>
    </row>
    <row r="69" spans="2:9" ht="12">
      <c r="B69" s="156"/>
      <c r="C69" s="168"/>
      <c r="D69" s="161"/>
      <c r="E69" s="161"/>
      <c r="F69" s="157"/>
      <c r="G69" s="160"/>
      <c r="H69" s="159"/>
      <c r="I69" s="161"/>
    </row>
    <row r="70" spans="2:9" ht="12">
      <c r="B70" s="169"/>
      <c r="C70" s="170"/>
      <c r="D70" s="169"/>
      <c r="E70" s="169"/>
      <c r="F70" s="169"/>
      <c r="G70" s="169"/>
      <c r="H70" s="169"/>
      <c r="I70" s="171"/>
    </row>
    <row r="71" spans="2:9" ht="12">
      <c r="B71" s="172" t="s">
        <v>130</v>
      </c>
      <c r="C71" s="169"/>
      <c r="D71" s="169"/>
      <c r="E71" s="169"/>
      <c r="F71" s="169"/>
      <c r="G71" s="169"/>
      <c r="H71" s="169"/>
      <c r="I71" s="171"/>
    </row>
    <row r="72" spans="2:9" ht="12">
      <c r="B72" s="172" t="s">
        <v>199</v>
      </c>
      <c r="C72" s="169" t="s">
        <v>173</v>
      </c>
      <c r="D72" s="169"/>
      <c r="E72" s="169"/>
      <c r="F72" s="169"/>
      <c r="G72" s="169"/>
      <c r="H72" s="169"/>
      <c r="I72" s="171"/>
    </row>
    <row r="73" spans="2:9" ht="12">
      <c r="B73" s="172" t="s">
        <v>200</v>
      </c>
      <c r="C73" s="169"/>
      <c r="D73" s="169"/>
      <c r="E73" s="169"/>
      <c r="F73" s="169"/>
      <c r="G73" s="169"/>
      <c r="H73" s="169"/>
      <c r="I73" s="171"/>
    </row>
    <row r="74" spans="2:9" ht="12">
      <c r="B74" s="169"/>
      <c r="C74" s="169"/>
      <c r="D74" s="169"/>
      <c r="E74" s="169"/>
      <c r="F74" s="169"/>
      <c r="G74" s="169"/>
      <c r="H74" s="169"/>
      <c r="I74" s="171"/>
    </row>
    <row r="75" spans="2:9" ht="12">
      <c r="B75" s="169"/>
      <c r="C75" s="169"/>
      <c r="D75" s="169"/>
      <c r="E75" s="169"/>
      <c r="F75" s="169"/>
      <c r="G75" s="169"/>
      <c r="H75" s="169"/>
      <c r="I75" s="171"/>
    </row>
    <row r="76" spans="2:9" ht="12">
      <c r="B76" s="169"/>
      <c r="C76" s="170"/>
      <c r="D76" s="169"/>
      <c r="E76" s="169"/>
      <c r="F76" s="169"/>
      <c r="G76" s="169"/>
      <c r="H76" s="169"/>
      <c r="I76" s="171"/>
    </row>
    <row r="77" spans="2:9" ht="12">
      <c r="B77" s="169"/>
      <c r="C77" s="170"/>
      <c r="D77" s="169"/>
      <c r="E77" s="169"/>
      <c r="F77" s="169"/>
      <c r="G77" s="169"/>
      <c r="H77" s="169"/>
      <c r="I77" s="171"/>
    </row>
    <row r="78" spans="2:9" ht="12">
      <c r="B78" s="169"/>
      <c r="C78" s="170"/>
      <c r="D78" s="169"/>
      <c r="E78" s="169"/>
      <c r="F78" s="169"/>
      <c r="G78" s="169"/>
      <c r="H78" s="169"/>
      <c r="I78" s="171"/>
    </row>
    <row r="79" spans="2:9" ht="12">
      <c r="B79" s="169"/>
      <c r="C79" s="170"/>
      <c r="D79" s="169"/>
      <c r="E79" s="169"/>
      <c r="F79" s="169"/>
      <c r="G79" s="169"/>
      <c r="H79" s="169"/>
      <c r="I79" s="171"/>
    </row>
    <row r="80" spans="2:9" ht="12">
      <c r="B80" s="169"/>
      <c r="C80" s="170"/>
      <c r="D80" s="169"/>
      <c r="E80" s="169"/>
      <c r="F80" s="169"/>
      <c r="G80" s="169"/>
      <c r="H80" s="169"/>
      <c r="I80" s="171"/>
    </row>
    <row r="81" spans="2:9" ht="12">
      <c r="B81" s="169"/>
      <c r="C81" s="170"/>
      <c r="D81" s="169"/>
      <c r="E81" s="169"/>
      <c r="F81" s="169"/>
      <c r="G81" s="169"/>
      <c r="H81" s="169"/>
      <c r="I81" s="171"/>
    </row>
    <row r="82" spans="2:9" ht="12">
      <c r="B82" s="169"/>
      <c r="C82" s="170"/>
      <c r="D82" s="169"/>
      <c r="E82" s="169"/>
      <c r="F82" s="169"/>
      <c r="G82" s="169"/>
      <c r="H82" s="169"/>
      <c r="I82" s="171"/>
    </row>
    <row r="83" spans="2:9" ht="12">
      <c r="B83" s="169"/>
      <c r="C83" s="170"/>
      <c r="D83" s="169"/>
      <c r="E83" s="169"/>
      <c r="F83" s="169"/>
      <c r="G83" s="169"/>
      <c r="H83" s="169"/>
      <c r="I83" s="171"/>
    </row>
    <row r="84" spans="2:9" ht="12">
      <c r="B84" s="169"/>
      <c r="C84" s="170"/>
      <c r="D84" s="169"/>
      <c r="E84" s="169"/>
      <c r="F84" s="169"/>
      <c r="G84" s="169"/>
      <c r="H84" s="169"/>
      <c r="I84" s="171"/>
    </row>
    <row r="85" spans="2:9" ht="12">
      <c r="B85" s="169"/>
      <c r="C85" s="170"/>
      <c r="D85" s="169"/>
      <c r="E85" s="169"/>
      <c r="F85" s="169"/>
      <c r="G85" s="169"/>
      <c r="H85" s="169"/>
      <c r="I85" s="171"/>
    </row>
    <row r="86" spans="2:9" ht="12">
      <c r="B86" s="169"/>
      <c r="C86" s="170"/>
      <c r="D86" s="169"/>
      <c r="E86" s="169"/>
      <c r="F86" s="169"/>
      <c r="G86" s="169"/>
      <c r="H86" s="169"/>
      <c r="I86" s="171"/>
    </row>
    <row r="87" spans="2:9" ht="12">
      <c r="B87" s="169"/>
      <c r="C87" s="170"/>
      <c r="D87" s="169"/>
      <c r="E87" s="169"/>
      <c r="F87" s="169"/>
      <c r="G87" s="169"/>
      <c r="H87" s="169"/>
      <c r="I87" s="171"/>
    </row>
    <row r="88" spans="2:9" ht="12">
      <c r="B88" s="169"/>
      <c r="C88" s="170"/>
      <c r="D88" s="169"/>
      <c r="E88" s="169"/>
      <c r="F88" s="169"/>
      <c r="G88" s="169"/>
      <c r="H88" s="169"/>
      <c r="I88" s="171"/>
    </row>
    <row r="89" spans="2:9" ht="12">
      <c r="B89" s="169"/>
      <c r="C89" s="170"/>
      <c r="D89" s="169"/>
      <c r="E89" s="169"/>
      <c r="F89" s="169"/>
      <c r="G89" s="169"/>
      <c r="H89" s="169"/>
      <c r="I89" s="171"/>
    </row>
    <row r="90" spans="2:9" ht="12">
      <c r="B90" s="169"/>
      <c r="C90" s="170"/>
      <c r="D90" s="169"/>
      <c r="E90" s="169"/>
      <c r="F90" s="169"/>
      <c r="G90" s="169"/>
      <c r="H90" s="169"/>
      <c r="I90" s="171"/>
    </row>
    <row r="91" spans="2:9" ht="12">
      <c r="B91" s="169"/>
      <c r="C91" s="170"/>
      <c r="D91" s="169"/>
      <c r="E91" s="169"/>
      <c r="F91" s="169"/>
      <c r="G91" s="169"/>
      <c r="H91" s="169"/>
      <c r="I91" s="171"/>
    </row>
    <row r="92" spans="2:9" ht="12">
      <c r="B92" s="169"/>
      <c r="C92" s="170"/>
      <c r="D92" s="169"/>
      <c r="E92" s="169"/>
      <c r="F92" s="169"/>
      <c r="G92" s="169"/>
      <c r="H92" s="169"/>
      <c r="I92" s="171"/>
    </row>
    <row r="93" spans="2:9" ht="12">
      <c r="B93" s="169"/>
      <c r="C93" s="170"/>
      <c r="D93" s="169"/>
      <c r="E93" s="169"/>
      <c r="F93" s="169"/>
      <c r="G93" s="169"/>
      <c r="H93" s="169"/>
      <c r="I93" s="171"/>
    </row>
    <row r="94" ht="12" hidden="1"/>
  </sheetData>
  <sheetProtection password="D348" sheet="1"/>
  <mergeCells count="26">
    <mergeCell ref="C33:C37"/>
    <mergeCell ref="D29:D32"/>
    <mergeCell ref="D33:D37"/>
    <mergeCell ref="B2:B3"/>
    <mergeCell ref="C2:D2"/>
    <mergeCell ref="F2:G2"/>
    <mergeCell ref="B29:B32"/>
    <mergeCell ref="E29:E32"/>
    <mergeCell ref="I33:I37"/>
    <mergeCell ref="I38:I42"/>
    <mergeCell ref="I29:I32"/>
    <mergeCell ref="G29:G32"/>
    <mergeCell ref="G33:G37"/>
    <mergeCell ref="B33:B37"/>
    <mergeCell ref="F29:F32"/>
    <mergeCell ref="C29:C32"/>
    <mergeCell ref="F33:F37"/>
    <mergeCell ref="E33:E37"/>
    <mergeCell ref="B58:B59"/>
    <mergeCell ref="C58:D58"/>
    <mergeCell ref="F58:G58"/>
    <mergeCell ref="E41:E42"/>
    <mergeCell ref="B38:B42"/>
    <mergeCell ref="F39:F40"/>
    <mergeCell ref="F41:F42"/>
    <mergeCell ref="E39:E40"/>
  </mergeCells>
  <printOptions horizontalCentered="1"/>
  <pageMargins left="0.31496062992125984" right="0.2755905511811024" top="0.34" bottom="0.35433070866141736" header="0.15748031496062992" footer="0.15748031496062992"/>
  <pageSetup fitToHeight="0" fitToWidth="1" horizontalDpi="600" verticalDpi="600" orientation="portrait" paperSize="9" scale="74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JRF73</dc:creator>
  <cp:keywords/>
  <dc:description/>
  <cp:lastModifiedBy>JRF186</cp:lastModifiedBy>
  <cp:lastPrinted>2015-06-10T05:11:08Z</cp:lastPrinted>
  <dcterms:created xsi:type="dcterms:W3CDTF">2010-04-15T01:12:08Z</dcterms:created>
  <dcterms:modified xsi:type="dcterms:W3CDTF">2016-04-11T01:52:02Z</dcterms:modified>
  <cp:category/>
  <cp:version/>
  <cp:contentType/>
  <cp:contentStatus/>
</cp:coreProperties>
</file>